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5" windowHeight="11985" tabRatio="930" activeTab="2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Non-scoring" sheetId="9" r:id="rId9"/>
    <sheet name="Results by event" sheetId="10" r:id="rId10"/>
    <sheet name="Summary Results" sheetId="11" r:id="rId11"/>
    <sheet name="Results 1 - 4" sheetId="12" r:id="rId12"/>
  </sheets>
  <externalReferences>
    <externalReference r:id="rId15"/>
  </externalReference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<sst xmlns="http://schemas.openxmlformats.org/spreadsheetml/2006/main" count="2549" uniqueCount="347">
  <si>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</si>
  <si>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</si>
  <si>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</si>
  <si>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</si>
  <si>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</si>
  <si>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</si>
  <si>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</si>
  <si>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</si>
  <si>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</si>
  <si>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</si>
  <si>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</si>
  <si>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</si>
  <si>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</si>
  <si>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</si>
  <si>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</si>
  <si>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</si>
  <si>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</si>
  <si>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</si>
  <si>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</si>
  <si>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</si>
  <si>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</si>
  <si>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</si>
  <si>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</si>
  <si>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</si>
  <si>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</si>
  <si>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</si>
  <si>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</si>
  <si>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</si>
  <si>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</si>
  <si>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</si>
  <si>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</si>
  <si>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</si>
  <si>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</si>
  <si>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</si>
  <si>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</si>
  <si>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</si>
  <si>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</si>
  <si>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</si>
  <si>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</si>
  <si>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</si>
  <si>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</si>
  <si>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</si>
  <si>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</si>
  <si>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</si>
  <si>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</si>
  <si>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</si>
  <si>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</si>
  <si>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</si>
  <si>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</si>
  <si>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</si>
  <si>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</si>
  <si>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</si>
  <si>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</si>
  <si>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</si>
  <si>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</si>
  <si>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</si>
  <si>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</si>
  <si>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4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</si>
  <si>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</si>
  <si>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</si>
  <si>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</si>
  <si>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</si>
  <si>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</si>
  <si>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</si>
  <si>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</si>
  <si>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</si>
  <si>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</si>
  <si>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</si>
  <si>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</si>
  <si>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</si>
  <si>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</si>
  <si>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</si>
  <si>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Standing Long Jump</t>
  </si>
  <si>
    <t>Soft Javelin</t>
  </si>
  <si>
    <t>8 Lap Paarlauf</t>
  </si>
  <si>
    <t>Height</t>
  </si>
  <si>
    <t>OVERALL RESULTS FOR EVENT 1, 2, 3 &amp; 4</t>
  </si>
  <si>
    <t>Goring &amp;</t>
  </si>
  <si>
    <t>Wallingford</t>
  </si>
  <si>
    <t>Hurdles Race</t>
  </si>
  <si>
    <t>Wallingford Sport Centre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</si>
  <si>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</si>
  <si>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</si>
  <si>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</si>
  <si>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</si>
  <si>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</si>
  <si>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</si>
  <si>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</si>
  <si>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</si>
  <si>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</si>
  <si>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</si>
  <si>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</si>
  <si>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</si>
  <si>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Wantage Sports Centre</t>
  </si>
  <si>
    <t>10th February 2019</t>
  </si>
  <si>
    <t>F Mowatt</t>
  </si>
  <si>
    <t>R Moss</t>
  </si>
  <si>
    <t>C Linton</t>
  </si>
  <si>
    <t>O Gorski</t>
  </si>
  <si>
    <t>B Faye</t>
  </si>
  <si>
    <t>G Iyayi</t>
  </si>
  <si>
    <t>L Brown</t>
  </si>
  <si>
    <t>J Nicholaou</t>
  </si>
  <si>
    <t>J Campbell</t>
  </si>
  <si>
    <t>T Poole</t>
  </si>
  <si>
    <t>K Taylor</t>
  </si>
  <si>
    <t>J Gilbee</t>
  </si>
  <si>
    <t>H Stillion</t>
  </si>
  <si>
    <t>R Jones</t>
  </si>
  <si>
    <t>J Hoyle</t>
  </si>
  <si>
    <t>C Rice</t>
  </si>
  <si>
    <t>J Tipping</t>
  </si>
  <si>
    <t>J King</t>
  </si>
  <si>
    <t>J Hepworth</t>
  </si>
  <si>
    <t>T Pollard</t>
  </si>
  <si>
    <t>C Hudson</t>
  </si>
  <si>
    <t>B White</t>
  </si>
  <si>
    <t>W Shayler</t>
  </si>
  <si>
    <t>F Bisp</t>
  </si>
  <si>
    <t>O Cashell</t>
  </si>
  <si>
    <t>L Chadwick</t>
  </si>
  <si>
    <t>J Pollard</t>
  </si>
  <si>
    <t>G Burch</t>
  </si>
  <si>
    <t>M Cookson</t>
  </si>
  <si>
    <t>E Young</t>
  </si>
  <si>
    <t>G Halsey</t>
  </si>
  <si>
    <t>B Wyatt</t>
  </si>
  <si>
    <t>M Talbot</t>
  </si>
  <si>
    <t>F Alsworth</t>
  </si>
  <si>
    <t>R Pike</t>
  </si>
  <si>
    <t>P Timbrell</t>
  </si>
  <si>
    <t>C Bower</t>
  </si>
  <si>
    <t>A Cash</t>
  </si>
  <si>
    <t>R Rogers</t>
  </si>
  <si>
    <t>A Griffiths</t>
  </si>
  <si>
    <t>E Costar</t>
  </si>
  <si>
    <t>K Williams</t>
  </si>
  <si>
    <t>H Greenhalgh</t>
  </si>
  <si>
    <t>E Greenhalgh</t>
  </si>
  <si>
    <t>J Mowatt</t>
  </si>
  <si>
    <t>I Cronin</t>
  </si>
  <si>
    <t>E Blackburn</t>
  </si>
  <si>
    <t>F Scrivener</t>
  </si>
  <si>
    <t>L Rymarz</t>
  </si>
  <si>
    <t>T Cove</t>
  </si>
  <si>
    <t>C C-Edwards</t>
  </si>
  <si>
    <t>J Brown</t>
  </si>
  <si>
    <t>J Poole</t>
  </si>
  <si>
    <t>J Best</t>
  </si>
  <si>
    <t>B Wells</t>
  </si>
  <si>
    <t>O Oweka</t>
  </si>
  <si>
    <t>J Jones</t>
  </si>
  <si>
    <t>G Irving</t>
  </si>
  <si>
    <t>K Bowsher</t>
  </si>
  <si>
    <t>E Herbert</t>
  </si>
  <si>
    <t>A Burch</t>
  </si>
  <si>
    <t>M Sherwood</t>
  </si>
  <si>
    <t>B Jones</t>
  </si>
  <si>
    <t>C McIntyre</t>
  </si>
  <si>
    <t>M Torbrand</t>
  </si>
  <si>
    <t>F Gardiner</t>
  </si>
  <si>
    <t>M Crawshaw</t>
  </si>
  <si>
    <t>A Jones</t>
  </si>
  <si>
    <t>T Jacobs</t>
  </si>
  <si>
    <t>E Moss</t>
  </si>
  <si>
    <t>O Cook</t>
  </si>
  <si>
    <t>Wantage Sports Centre - 10th February 2019</t>
  </si>
  <si>
    <t>I Moyaert</t>
  </si>
  <si>
    <t>Ban</t>
  </si>
  <si>
    <t>S Gilkes</t>
  </si>
  <si>
    <t>R Sellers</t>
  </si>
  <si>
    <t>C Charles</t>
  </si>
  <si>
    <t>O Clamp</t>
  </si>
  <si>
    <t>E Phipps</t>
  </si>
  <si>
    <t>C Evans</t>
  </si>
  <si>
    <t>J Davis</t>
  </si>
  <si>
    <t>Rad</t>
  </si>
  <si>
    <t>M Hurley</t>
  </si>
  <si>
    <t>E Pell</t>
  </si>
  <si>
    <t>H Field</t>
  </si>
  <si>
    <t>Wit</t>
  </si>
  <si>
    <t>L McIntyre</t>
  </si>
  <si>
    <t>M Pendry</t>
  </si>
  <si>
    <t>T Crosby</t>
  </si>
  <si>
    <t>F Green</t>
  </si>
  <si>
    <t>D Lee</t>
  </si>
  <si>
    <t>D Good</t>
  </si>
  <si>
    <t>H Howard</t>
  </si>
  <si>
    <t>T Westbrook</t>
  </si>
  <si>
    <t>L Sherwood</t>
  </si>
  <si>
    <t>Non Scoring</t>
  </si>
  <si>
    <t>Long Jump U11G</t>
  </si>
  <si>
    <t>Long Jump U11B</t>
  </si>
  <si>
    <t>Oxf</t>
  </si>
  <si>
    <t>Speed Bounce U11G</t>
  </si>
  <si>
    <t>Speed Bounce U11B</t>
  </si>
  <si>
    <t>Speed Bounce U13G</t>
  </si>
  <si>
    <t>Speed Bounce U13B</t>
  </si>
  <si>
    <t>Triple Jump U13 G</t>
  </si>
  <si>
    <t>Triple Jump U13B</t>
  </si>
  <si>
    <t>A Bennett</t>
  </si>
  <si>
    <t>Long Jump U13G</t>
  </si>
  <si>
    <t>Long Jump U13B</t>
  </si>
  <si>
    <t>Z Cumberland</t>
  </si>
  <si>
    <t>T Jacob</t>
  </si>
  <si>
    <t>E Powell</t>
  </si>
  <si>
    <t>J Okoli</t>
  </si>
  <si>
    <t>F Williams</t>
  </si>
  <si>
    <t>F Dean</t>
  </si>
  <si>
    <t>N Abitabile</t>
  </si>
  <si>
    <t>H Manley</t>
  </si>
  <si>
    <t>L Brock</t>
  </si>
  <si>
    <t>S Morgan</t>
  </si>
  <si>
    <t>G C-Reignier</t>
  </si>
  <si>
    <t>J Newell</t>
  </si>
  <si>
    <t>R Carrick</t>
  </si>
  <si>
    <t>I Atkins</t>
  </si>
  <si>
    <t>J Wilkinson</t>
  </si>
  <si>
    <t>M Wilkinson</t>
  </si>
  <si>
    <t>D Naish</t>
  </si>
  <si>
    <t>D Goding</t>
  </si>
  <si>
    <t>L Player</t>
  </si>
  <si>
    <t>J Atkinson</t>
  </si>
  <si>
    <t>N Gill</t>
  </si>
  <si>
    <t>E Wilkinson</t>
  </si>
  <si>
    <t>I King</t>
  </si>
  <si>
    <t>A Longworth</t>
  </si>
  <si>
    <t>E Boulton</t>
  </si>
  <si>
    <t>K Goding</t>
  </si>
  <si>
    <t>C Falzone</t>
  </si>
  <si>
    <t>E Timbrell</t>
  </si>
  <si>
    <t>A Beames</t>
  </si>
  <si>
    <t>B Thompson</t>
  </si>
  <si>
    <t>M Kingston</t>
  </si>
  <si>
    <t>S Fleet</t>
  </si>
  <si>
    <t>L Walters</t>
  </si>
  <si>
    <t>E Williams</t>
  </si>
  <si>
    <t>L Marsh</t>
  </si>
  <si>
    <t>M Muir</t>
  </si>
  <si>
    <t>M Powell</t>
  </si>
  <si>
    <t>O Thompson</t>
  </si>
  <si>
    <t>E Brown</t>
  </si>
  <si>
    <t>C Morgan</t>
  </si>
  <si>
    <t>N Taylor</t>
  </si>
  <si>
    <t>J Mack</t>
  </si>
  <si>
    <t>W King</t>
  </si>
  <si>
    <t>E Stoemer</t>
  </si>
  <si>
    <t>A Muir</t>
  </si>
  <si>
    <t>S Viner</t>
  </si>
  <si>
    <t>F Halsall</t>
  </si>
  <si>
    <t>A Barrett</t>
  </si>
  <si>
    <t>Abi</t>
  </si>
  <si>
    <t>WHH</t>
  </si>
  <si>
    <t>H Naish</t>
  </si>
  <si>
    <t>S Mack</t>
  </si>
  <si>
    <t>E Boutlon</t>
  </si>
  <si>
    <t>K B-Dente</t>
  </si>
  <si>
    <t>L S-Player</t>
  </si>
  <si>
    <t>M Rowe</t>
  </si>
  <si>
    <t>E Stoermer</t>
  </si>
  <si>
    <t>Z Bowes</t>
  </si>
  <si>
    <t>K Rayson</t>
  </si>
  <si>
    <t>J Hodges</t>
  </si>
  <si>
    <t>R Matthews</t>
  </si>
  <si>
    <t>R Haverly</t>
  </si>
  <si>
    <t>S Cheeseman</t>
  </si>
  <si>
    <t>J Green</t>
  </si>
  <si>
    <t>J Garside</t>
  </si>
  <si>
    <t>K Senior</t>
  </si>
  <si>
    <t>J Hendon</t>
  </si>
  <si>
    <t>A-R Willis</t>
  </si>
  <si>
    <t>I Webb</t>
  </si>
  <si>
    <t>B Wetton</t>
  </si>
  <si>
    <t>G Bower</t>
  </si>
  <si>
    <t>L Beaugrand</t>
  </si>
  <si>
    <t>I Fox</t>
  </si>
  <si>
    <t>A Nicolaides</t>
  </si>
  <si>
    <t>K Brown</t>
  </si>
  <si>
    <t>D La Porte</t>
  </si>
  <si>
    <t>E Lock</t>
  </si>
  <si>
    <t>I Bohannon</t>
  </si>
  <si>
    <t>H Offord</t>
  </si>
  <si>
    <t>F McGinlay</t>
  </si>
  <si>
    <t>E Horring</t>
  </si>
  <si>
    <t>A Couzens</t>
  </si>
  <si>
    <t>B Couzens</t>
  </si>
  <si>
    <t>B Bennett</t>
  </si>
  <si>
    <t>T B-Cray</t>
  </si>
  <si>
    <t>R Davis</t>
  </si>
  <si>
    <t>A Jonkers</t>
  </si>
  <si>
    <t>E Fabri</t>
  </si>
  <si>
    <t>Bic</t>
  </si>
  <si>
    <t>A Parker</t>
  </si>
  <si>
    <t>L Honour</t>
  </si>
  <si>
    <t>M Cadle</t>
  </si>
  <si>
    <t>A -R Willis</t>
  </si>
  <si>
    <t>S Critchley</t>
  </si>
  <si>
    <t>E Pike</t>
  </si>
  <si>
    <t>I Crosby</t>
  </si>
  <si>
    <t>N Herbert</t>
  </si>
  <si>
    <t>A Zollo</t>
  </si>
  <si>
    <t>1.29.1</t>
  </si>
  <si>
    <t>1.32.1</t>
  </si>
  <si>
    <t>1.33.9</t>
  </si>
  <si>
    <t>1.50.6</t>
  </si>
  <si>
    <t>1.40.5</t>
  </si>
  <si>
    <t>1.40.7</t>
  </si>
  <si>
    <t>1.41.8</t>
  </si>
  <si>
    <t>1.28.8</t>
  </si>
  <si>
    <t>1.30.9</t>
  </si>
  <si>
    <t>1.34.5</t>
  </si>
  <si>
    <t>1.33.6</t>
  </si>
  <si>
    <t>1.36.8</t>
  </si>
  <si>
    <t>1.43.2</t>
  </si>
  <si>
    <t>1.25.2</t>
  </si>
  <si>
    <t>1.25.3</t>
  </si>
  <si>
    <t>1.26.1</t>
  </si>
  <si>
    <t>1.31.3</t>
  </si>
  <si>
    <t>1.36.2</t>
  </si>
  <si>
    <t>1.31.8</t>
  </si>
  <si>
    <t>1.25.1</t>
  </si>
  <si>
    <t>J Nicolaou</t>
  </si>
  <si>
    <t>C A-Prince</t>
  </si>
  <si>
    <t>S A-Prince</t>
  </si>
  <si>
    <t>G Armstrong</t>
  </si>
  <si>
    <t>1.47.3</t>
  </si>
  <si>
    <t>1.51.9</t>
  </si>
  <si>
    <t>1.56.0</t>
  </si>
  <si>
    <t>1.52.0</t>
  </si>
  <si>
    <t>1.52.7</t>
  </si>
  <si>
    <t>1.54.3</t>
  </si>
  <si>
    <t>1.43.3</t>
  </si>
  <si>
    <t>2.01.4</t>
  </si>
  <si>
    <t>1.47.6</t>
  </si>
  <si>
    <t>1.45.7</t>
  </si>
  <si>
    <t>1.47.1</t>
  </si>
  <si>
    <t>1.52.9</t>
  </si>
  <si>
    <t>1.57.6</t>
  </si>
  <si>
    <t>1.44.1</t>
  </si>
  <si>
    <t>1.49.5</t>
  </si>
  <si>
    <t>1.52.2</t>
  </si>
  <si>
    <t>1.54.0</t>
  </si>
  <si>
    <t>1.46.0</t>
  </si>
  <si>
    <t>1.147.4</t>
  </si>
  <si>
    <t>1.48.43</t>
  </si>
  <si>
    <t>1.36.1</t>
  </si>
  <si>
    <t>1.49.1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</si>
</sst>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48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0" fontId="3" fillId="33" borderId="39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Sportshall%20-%20Event%203%20-%202018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0">
        <row r="88">
          <cell r="B88">
            <v>64</v>
          </cell>
          <cell r="C88">
            <v>99</v>
          </cell>
          <cell r="D88">
            <v>119</v>
          </cell>
          <cell r="E88">
            <v>77</v>
          </cell>
          <cell r="F88">
            <v>81</v>
          </cell>
          <cell r="G88">
            <v>18</v>
          </cell>
          <cell r="H88">
            <v>124</v>
          </cell>
        </row>
        <row r="89">
          <cell r="B89">
            <v>54</v>
          </cell>
          <cell r="C89">
            <v>62</v>
          </cell>
          <cell r="D89">
            <v>138</v>
          </cell>
          <cell r="E89">
            <v>75</v>
          </cell>
          <cell r="F89">
            <v>51</v>
          </cell>
          <cell r="G89">
            <v>78</v>
          </cell>
          <cell r="H89">
            <v>125</v>
          </cell>
        </row>
        <row r="95">
          <cell r="B95">
            <v>58</v>
          </cell>
          <cell r="C95">
            <v>90</v>
          </cell>
          <cell r="D95">
            <v>98</v>
          </cell>
          <cell r="E95">
            <v>81</v>
          </cell>
          <cell r="F95">
            <v>38</v>
          </cell>
          <cell r="G95">
            <v>24</v>
          </cell>
          <cell r="H95">
            <v>102</v>
          </cell>
        </row>
        <row r="96">
          <cell r="B96">
            <v>79</v>
          </cell>
          <cell r="C96">
            <v>76</v>
          </cell>
          <cell r="D96">
            <v>139</v>
          </cell>
          <cell r="E96">
            <v>96</v>
          </cell>
          <cell r="F96">
            <v>53</v>
          </cell>
          <cell r="G96">
            <v>34</v>
          </cell>
          <cell r="H96">
            <v>139</v>
          </cell>
        </row>
        <row r="102">
          <cell r="B102">
            <v>84</v>
          </cell>
          <cell r="C102">
            <v>531</v>
          </cell>
          <cell r="D102">
            <v>583</v>
          </cell>
          <cell r="E102">
            <v>0</v>
          </cell>
          <cell r="F102">
            <v>114</v>
          </cell>
          <cell r="G102">
            <v>69</v>
          </cell>
          <cell r="H102">
            <v>649</v>
          </cell>
        </row>
        <row r="105">
          <cell r="B105">
            <v>102</v>
          </cell>
          <cell r="C105">
            <v>503</v>
          </cell>
          <cell r="D105">
            <v>600</v>
          </cell>
          <cell r="E105">
            <v>0</v>
          </cell>
          <cell r="F105">
            <v>147</v>
          </cell>
          <cell r="G105">
            <v>54</v>
          </cell>
          <cell r="H105">
            <v>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="90" zoomScaleNormal="90" zoomScalePageLayoutView="0" workbookViewId="0" topLeftCell="A32">
      <selection activeCell="G57" sqref="G57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4" width="12.7109375" style="2" customWidth="1"/>
    <col min="5" max="5" width="13.8515625" style="2" bestFit="1" customWidth="1"/>
    <col min="6" max="6" width="11.421875" style="2" bestFit="1" customWidth="1"/>
    <col min="7" max="8" width="12.7109375" style="2" customWidth="1"/>
    <col min="9" max="9" width="14.00390625" style="2" bestFit="1" customWidth="1"/>
  </cols>
  <sheetData>
    <row r="2" spans="1:9" ht="12.75">
      <c r="A2" s="1" t="s">
        <v>67</v>
      </c>
      <c r="B2" s="2"/>
      <c r="C2" s="3" t="s">
        <v>93</v>
      </c>
      <c r="H2" s="3" t="s">
        <v>68</v>
      </c>
      <c r="I2" s="41" t="s">
        <v>94</v>
      </c>
    </row>
    <row r="5" spans="2:9" ht="12.75">
      <c r="B5" s="4" t="s">
        <v>0</v>
      </c>
      <c r="C5" s="3" t="str">
        <f>'[1]Boys U11'!C$5</f>
        <v>Abingdon</v>
      </c>
      <c r="D5" s="3" t="str">
        <f>'[1]Boys U11'!D$5</f>
        <v>Banbury</v>
      </c>
      <c r="E5" s="3" t="str">
        <f>'[1]Boys U11'!E$5</f>
        <v>Bicester</v>
      </c>
      <c r="F5" s="3" t="str">
        <f>'[1]Boys U11'!F$5</f>
        <v>Oxford</v>
      </c>
      <c r="G5" s="3" t="str">
        <f>'[1]Boys U11'!G$5</f>
        <v>Radley</v>
      </c>
      <c r="H5" s="3" t="str">
        <f>'[1]Boys U11'!H$5</f>
        <v>White Horse</v>
      </c>
      <c r="I5" s="3" t="str">
        <f>'[1]Boys U11'!I$5</f>
        <v>Witney</v>
      </c>
    </row>
    <row r="6" spans="2:9" ht="12.75">
      <c r="B6" s="4" t="s">
        <v>6</v>
      </c>
      <c r="F6" s="3"/>
      <c r="I6" s="94"/>
    </row>
    <row r="7" spans="2:9" ht="12.75">
      <c r="B7" s="4"/>
      <c r="C7" s="94"/>
      <c r="E7" s="94"/>
      <c r="F7" s="94"/>
      <c r="H7" s="94"/>
      <c r="I7" s="94"/>
    </row>
    <row r="8" spans="1:9" ht="12.75">
      <c r="A8" s="3">
        <v>1</v>
      </c>
      <c r="B8" t="s">
        <v>7</v>
      </c>
      <c r="C8" s="91" t="s">
        <v>313</v>
      </c>
      <c r="D8" s="5">
        <v>0</v>
      </c>
      <c r="E8" s="91" t="s">
        <v>309</v>
      </c>
      <c r="F8" s="91" t="s">
        <v>311</v>
      </c>
      <c r="G8" s="91" t="s">
        <v>310</v>
      </c>
      <c r="H8" s="91" t="s">
        <v>312</v>
      </c>
      <c r="I8" s="191" t="s">
        <v>308</v>
      </c>
    </row>
    <row r="9" spans="1:9" ht="12.75">
      <c r="A9" s="3"/>
      <c r="B9" s="6" t="s">
        <v>8</v>
      </c>
      <c r="C9" s="7">
        <v>2</v>
      </c>
      <c r="D9" s="7">
        <v>0</v>
      </c>
      <c r="E9" s="7">
        <v>6</v>
      </c>
      <c r="F9" s="7">
        <v>5</v>
      </c>
      <c r="G9" s="7">
        <v>4</v>
      </c>
      <c r="H9" s="7">
        <v>3</v>
      </c>
      <c r="I9" s="192">
        <v>7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193" t="s">
        <v>206</v>
      </c>
      <c r="D11" s="2" t="s">
        <v>95</v>
      </c>
      <c r="E11" s="193" t="s">
        <v>261</v>
      </c>
      <c r="F11" s="2" t="s">
        <v>99</v>
      </c>
      <c r="G11" s="2" t="s">
        <v>106</v>
      </c>
      <c r="H11" s="94" t="s">
        <v>214</v>
      </c>
      <c r="I11" s="94" t="s">
        <v>113</v>
      </c>
    </row>
    <row r="12" spans="1:9" ht="12.75">
      <c r="A12" s="3"/>
      <c r="B12" t="s">
        <v>7</v>
      </c>
      <c r="C12" s="194">
        <v>13.3</v>
      </c>
      <c r="D12" s="9">
        <v>14</v>
      </c>
      <c r="E12" s="194">
        <v>13.3</v>
      </c>
      <c r="F12" s="9">
        <v>14.7</v>
      </c>
      <c r="G12" s="9">
        <v>13.8</v>
      </c>
      <c r="H12" s="9">
        <v>15.8</v>
      </c>
      <c r="I12" s="9">
        <v>13.6</v>
      </c>
    </row>
    <row r="13" spans="1:9" ht="12.75">
      <c r="A13" s="3"/>
      <c r="B13" t="s">
        <v>11</v>
      </c>
      <c r="C13" s="193" t="s">
        <v>207</v>
      </c>
      <c r="D13" s="2" t="s">
        <v>96</v>
      </c>
      <c r="E13" s="94" t="s">
        <v>262</v>
      </c>
      <c r="F13" s="2" t="s">
        <v>100</v>
      </c>
      <c r="G13" s="193" t="s">
        <v>107</v>
      </c>
      <c r="H13" s="94" t="s">
        <v>215</v>
      </c>
      <c r="I13" s="94" t="s">
        <v>114</v>
      </c>
    </row>
    <row r="14" spans="1:9" ht="12.75">
      <c r="A14" s="3"/>
      <c r="B14" t="s">
        <v>7</v>
      </c>
      <c r="C14" s="194">
        <v>13.3</v>
      </c>
      <c r="D14" s="9">
        <v>13.6</v>
      </c>
      <c r="E14" s="9">
        <v>13.4</v>
      </c>
      <c r="F14" s="9">
        <v>13.8</v>
      </c>
      <c r="G14" s="194">
        <v>13.3</v>
      </c>
      <c r="H14" s="9">
        <v>14.7</v>
      </c>
      <c r="I14" s="9">
        <v>14.2</v>
      </c>
    </row>
    <row r="15" spans="1:9" ht="12.75">
      <c r="A15" s="3"/>
      <c r="B15" t="s">
        <v>33</v>
      </c>
      <c r="C15" s="105" t="s">
        <v>208</v>
      </c>
      <c r="D15" s="8" t="s">
        <v>97</v>
      </c>
      <c r="E15" s="105" t="s">
        <v>263</v>
      </c>
      <c r="F15" s="8" t="s">
        <v>101</v>
      </c>
      <c r="G15" s="8" t="s">
        <v>108</v>
      </c>
      <c r="H15" s="105" t="s">
        <v>216</v>
      </c>
      <c r="I15" s="8" t="s">
        <v>115</v>
      </c>
    </row>
    <row r="16" spans="1:9" ht="12.75">
      <c r="A16" s="3"/>
      <c r="B16" t="s">
        <v>7</v>
      </c>
      <c r="C16" s="9">
        <v>13.9</v>
      </c>
      <c r="D16" s="9">
        <v>14.3</v>
      </c>
      <c r="E16" s="9">
        <v>14.2</v>
      </c>
      <c r="F16" s="9">
        <v>14.3</v>
      </c>
      <c r="G16" s="9">
        <v>14.9</v>
      </c>
      <c r="H16" s="9">
        <v>14</v>
      </c>
      <c r="I16" s="9">
        <v>14.4</v>
      </c>
    </row>
    <row r="17" spans="1:9" ht="12.75">
      <c r="A17" s="3"/>
      <c r="B17" t="s">
        <v>34</v>
      </c>
      <c r="C17" s="105" t="s">
        <v>209</v>
      </c>
      <c r="D17" s="8"/>
      <c r="E17" s="105" t="s">
        <v>264</v>
      </c>
      <c r="F17" s="105" t="s">
        <v>321</v>
      </c>
      <c r="G17" s="8" t="s">
        <v>109</v>
      </c>
      <c r="H17" s="105" t="s">
        <v>217</v>
      </c>
      <c r="I17" s="8" t="s">
        <v>116</v>
      </c>
    </row>
    <row r="18" spans="1:11" ht="12.75">
      <c r="A18" s="3"/>
      <c r="B18" t="s">
        <v>7</v>
      </c>
      <c r="C18" s="9">
        <v>14.3</v>
      </c>
      <c r="D18" s="9">
        <v>0</v>
      </c>
      <c r="E18" s="9">
        <v>14</v>
      </c>
      <c r="F18" s="9">
        <v>14.5</v>
      </c>
      <c r="G18" s="9">
        <v>14.9</v>
      </c>
      <c r="H18" s="9">
        <v>14.4</v>
      </c>
      <c r="I18" s="9">
        <v>14.4</v>
      </c>
      <c r="K18" s="9"/>
    </row>
    <row r="19" spans="1:9" ht="12.75">
      <c r="A19" s="3"/>
      <c r="B19" t="s">
        <v>12</v>
      </c>
      <c r="C19" s="9">
        <f aca="true" t="shared" si="0" ref="C19:I19">C18+C16+C14+C12</f>
        <v>54.8</v>
      </c>
      <c r="D19" s="9">
        <f t="shared" si="0"/>
        <v>41.9</v>
      </c>
      <c r="E19" s="9">
        <f t="shared" si="0"/>
        <v>54.900000000000006</v>
      </c>
      <c r="F19" s="9">
        <f t="shared" si="0"/>
        <v>57.3</v>
      </c>
      <c r="G19" s="9">
        <f t="shared" si="0"/>
        <v>56.900000000000006</v>
      </c>
      <c r="H19" s="9">
        <f t="shared" si="0"/>
        <v>58.89999999999999</v>
      </c>
      <c r="I19" s="9">
        <f t="shared" si="0"/>
        <v>56.6</v>
      </c>
    </row>
    <row r="20" spans="1:9" ht="12.75">
      <c r="A20" s="3"/>
      <c r="B20" s="6" t="s">
        <v>8</v>
      </c>
      <c r="C20" s="7">
        <v>7</v>
      </c>
      <c r="D20" s="7">
        <v>1</v>
      </c>
      <c r="E20" s="7">
        <v>6</v>
      </c>
      <c r="F20" s="7">
        <v>3</v>
      </c>
      <c r="G20" s="7">
        <v>4</v>
      </c>
      <c r="H20" s="7">
        <v>2</v>
      </c>
      <c r="I20" s="7">
        <v>5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94" t="s">
        <v>209</v>
      </c>
      <c r="D22" s="2" t="s">
        <v>95</v>
      </c>
      <c r="E22" s="94" t="s">
        <v>263</v>
      </c>
      <c r="F22" s="2" t="s">
        <v>99</v>
      </c>
      <c r="G22" s="2" t="s">
        <v>110</v>
      </c>
      <c r="H22" s="94" t="s">
        <v>217</v>
      </c>
      <c r="I22" s="94" t="s">
        <v>113</v>
      </c>
    </row>
    <row r="23" spans="1:9" ht="12.75">
      <c r="A23" s="3"/>
      <c r="B23" t="s">
        <v>14</v>
      </c>
      <c r="C23" s="8">
        <v>47</v>
      </c>
      <c r="D23" s="8">
        <v>49</v>
      </c>
      <c r="E23" s="8">
        <v>47</v>
      </c>
      <c r="F23" s="8">
        <v>41</v>
      </c>
      <c r="G23" s="8">
        <v>34</v>
      </c>
      <c r="H23" s="8">
        <v>32</v>
      </c>
      <c r="I23" s="8">
        <v>45</v>
      </c>
    </row>
    <row r="24" spans="1:9" ht="12.75">
      <c r="A24" s="3"/>
      <c r="B24" t="s">
        <v>11</v>
      </c>
      <c r="C24" s="105" t="s">
        <v>207</v>
      </c>
      <c r="D24" s="8" t="s">
        <v>97</v>
      </c>
      <c r="E24" s="105" t="s">
        <v>262</v>
      </c>
      <c r="F24" s="8" t="s">
        <v>103</v>
      </c>
      <c r="G24" s="105" t="s">
        <v>107</v>
      </c>
      <c r="H24" s="105" t="s">
        <v>218</v>
      </c>
      <c r="I24" s="8" t="s">
        <v>117</v>
      </c>
    </row>
    <row r="25" spans="1:9" ht="12.75">
      <c r="A25" s="3"/>
      <c r="B25" t="s">
        <v>14</v>
      </c>
      <c r="C25" s="8">
        <v>49</v>
      </c>
      <c r="D25" s="8">
        <v>44</v>
      </c>
      <c r="E25" s="8">
        <v>49</v>
      </c>
      <c r="F25" s="8">
        <v>43</v>
      </c>
      <c r="G25" s="8">
        <v>43</v>
      </c>
      <c r="H25" s="8">
        <v>26</v>
      </c>
      <c r="I25" s="8">
        <v>55</v>
      </c>
    </row>
    <row r="26" spans="1:9" ht="12.75">
      <c r="A26" s="3"/>
      <c r="B26" t="s">
        <v>33</v>
      </c>
      <c r="C26" s="105" t="s">
        <v>208</v>
      </c>
      <c r="D26" s="8"/>
      <c r="E26" s="105" t="s">
        <v>265</v>
      </c>
      <c r="F26" s="8" t="s">
        <v>104</v>
      </c>
      <c r="G26" s="8" t="s">
        <v>108</v>
      </c>
      <c r="H26" s="105" t="s">
        <v>214</v>
      </c>
      <c r="I26" s="8" t="s">
        <v>115</v>
      </c>
    </row>
    <row r="27" spans="1:9" ht="12.75">
      <c r="A27" s="3"/>
      <c r="B27" t="s">
        <v>14</v>
      </c>
      <c r="C27" s="8">
        <v>45</v>
      </c>
      <c r="D27" s="8">
        <v>0</v>
      </c>
      <c r="E27" s="8">
        <v>42</v>
      </c>
      <c r="F27" s="8">
        <v>33</v>
      </c>
      <c r="G27" s="8">
        <v>48</v>
      </c>
      <c r="H27" s="8">
        <v>33</v>
      </c>
      <c r="I27" s="8">
        <v>46</v>
      </c>
    </row>
    <row r="28" spans="1:9" ht="12.75">
      <c r="A28" s="3"/>
      <c r="B28" t="s">
        <v>11</v>
      </c>
      <c r="C28" s="94" t="s">
        <v>210</v>
      </c>
      <c r="D28" s="2" t="s">
        <v>98</v>
      </c>
      <c r="E28" s="94" t="s">
        <v>264</v>
      </c>
      <c r="F28" s="2" t="s">
        <v>101</v>
      </c>
      <c r="G28" s="2" t="s">
        <v>109</v>
      </c>
      <c r="H28" s="94" t="s">
        <v>219</v>
      </c>
      <c r="I28" s="94" t="s">
        <v>118</v>
      </c>
    </row>
    <row r="29" spans="1:9" ht="12.75">
      <c r="A29" s="3"/>
      <c r="B29" t="s">
        <v>14</v>
      </c>
      <c r="C29" s="8">
        <v>31</v>
      </c>
      <c r="D29" s="8"/>
      <c r="E29" s="8">
        <v>41</v>
      </c>
      <c r="F29" s="8">
        <v>40</v>
      </c>
      <c r="G29" s="8">
        <v>30</v>
      </c>
      <c r="H29" s="8">
        <v>51</v>
      </c>
      <c r="I29" s="8">
        <v>47</v>
      </c>
    </row>
    <row r="30" spans="1:9" ht="12.75">
      <c r="A30" s="3"/>
      <c r="B30" t="s">
        <v>15</v>
      </c>
      <c r="C30" s="8">
        <f>C23+C25+C27+C29</f>
        <v>172</v>
      </c>
      <c r="D30" s="8">
        <f aca="true" t="shared" si="1" ref="D30:I30">D23+D25+D27+D29</f>
        <v>93</v>
      </c>
      <c r="E30" s="8">
        <f t="shared" si="1"/>
        <v>179</v>
      </c>
      <c r="F30" s="8">
        <f t="shared" si="1"/>
        <v>157</v>
      </c>
      <c r="G30" s="8">
        <f t="shared" si="1"/>
        <v>155</v>
      </c>
      <c r="H30" s="8">
        <f t="shared" si="1"/>
        <v>142</v>
      </c>
      <c r="I30" s="8">
        <f t="shared" si="1"/>
        <v>193</v>
      </c>
    </row>
    <row r="31" spans="1:9" ht="12.75">
      <c r="A31" s="3"/>
      <c r="B31" s="6" t="s">
        <v>8</v>
      </c>
      <c r="C31" s="7">
        <v>5</v>
      </c>
      <c r="D31" s="7">
        <v>1</v>
      </c>
      <c r="E31" s="7">
        <v>6</v>
      </c>
      <c r="F31" s="7">
        <v>4</v>
      </c>
      <c r="G31" s="7">
        <v>3</v>
      </c>
      <c r="H31" s="7">
        <v>2</v>
      </c>
      <c r="I31" s="7">
        <v>7</v>
      </c>
    </row>
    <row r="32" spans="1:2" ht="12.75">
      <c r="A32" s="3"/>
      <c r="B32" s="4" t="s">
        <v>72</v>
      </c>
    </row>
    <row r="33" spans="1:9" ht="12.75">
      <c r="A33" s="3">
        <v>4</v>
      </c>
      <c r="B33" t="s">
        <v>10</v>
      </c>
      <c r="C33" s="94" t="s">
        <v>206</v>
      </c>
      <c r="D33" s="2" t="s">
        <v>97</v>
      </c>
      <c r="E33" s="94" t="s">
        <v>261</v>
      </c>
      <c r="F33" s="94" t="s">
        <v>321</v>
      </c>
      <c r="G33" s="2" t="s">
        <v>111</v>
      </c>
      <c r="H33" s="94" t="s">
        <v>220</v>
      </c>
      <c r="I33" s="2" t="s">
        <v>116</v>
      </c>
    </row>
    <row r="34" spans="1:9" ht="12.75">
      <c r="A34" s="3"/>
      <c r="B34" t="s">
        <v>16</v>
      </c>
      <c r="C34" s="9">
        <v>1.84</v>
      </c>
      <c r="D34" s="9">
        <v>1.38</v>
      </c>
      <c r="E34" s="9">
        <v>2.12</v>
      </c>
      <c r="F34" s="9">
        <v>1.74</v>
      </c>
      <c r="G34" s="9">
        <v>1.573</v>
      </c>
      <c r="H34" s="9">
        <v>1.637</v>
      </c>
      <c r="I34" s="9">
        <v>1.48</v>
      </c>
    </row>
    <row r="35" spans="1:9" ht="12.75">
      <c r="A35" s="3"/>
      <c r="B35" t="s">
        <v>11</v>
      </c>
      <c r="C35" s="94" t="s">
        <v>211</v>
      </c>
      <c r="D35" s="2" t="s">
        <v>96</v>
      </c>
      <c r="E35" s="94" t="s">
        <v>266</v>
      </c>
      <c r="F35" s="2" t="s">
        <v>105</v>
      </c>
      <c r="G35" s="2" t="s">
        <v>106</v>
      </c>
      <c r="H35" s="94" t="s">
        <v>215</v>
      </c>
      <c r="I35" s="94" t="s">
        <v>114</v>
      </c>
    </row>
    <row r="36" spans="1:9" ht="12.75">
      <c r="A36" s="3"/>
      <c r="B36" t="s">
        <v>16</v>
      </c>
      <c r="C36" s="9">
        <v>1.36</v>
      </c>
      <c r="D36" s="9">
        <v>1.34</v>
      </c>
      <c r="E36" s="9">
        <v>1.84</v>
      </c>
      <c r="F36" s="9">
        <v>1.51</v>
      </c>
      <c r="G36" s="9">
        <v>1.63</v>
      </c>
      <c r="H36" s="9">
        <v>1.59</v>
      </c>
      <c r="I36" s="9">
        <v>1.55</v>
      </c>
    </row>
    <row r="37" spans="1:9" ht="12.75">
      <c r="A37" s="3"/>
      <c r="B37" t="s">
        <v>17</v>
      </c>
      <c r="C37" s="9">
        <f aca="true" t="shared" si="2" ref="C37:I37">C36+C34</f>
        <v>3.2</v>
      </c>
      <c r="D37" s="9">
        <f t="shared" si="2"/>
        <v>2.7199999999999998</v>
      </c>
      <c r="E37" s="9">
        <f t="shared" si="2"/>
        <v>3.96</v>
      </c>
      <c r="F37" s="9">
        <f t="shared" si="2"/>
        <v>3.25</v>
      </c>
      <c r="G37" s="9">
        <f t="shared" si="2"/>
        <v>3.203</v>
      </c>
      <c r="H37" s="9">
        <f t="shared" si="2"/>
        <v>3.2270000000000003</v>
      </c>
      <c r="I37" s="9">
        <f t="shared" si="2"/>
        <v>3.0300000000000002</v>
      </c>
    </row>
    <row r="38" spans="1:9" ht="12.75">
      <c r="A38" s="3"/>
      <c r="B38" s="6" t="s">
        <v>8</v>
      </c>
      <c r="C38" s="7">
        <v>4</v>
      </c>
      <c r="D38" s="7">
        <v>1</v>
      </c>
      <c r="E38" s="7">
        <v>7</v>
      </c>
      <c r="F38" s="7">
        <v>6</v>
      </c>
      <c r="G38" s="7">
        <v>4</v>
      </c>
      <c r="H38" s="7">
        <v>5</v>
      </c>
      <c r="I38" s="7">
        <v>2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94" t="s">
        <v>207</v>
      </c>
      <c r="D40" s="2" t="s">
        <v>96</v>
      </c>
      <c r="E40" s="94" t="s">
        <v>266</v>
      </c>
      <c r="F40" s="2" t="s">
        <v>101</v>
      </c>
      <c r="G40" s="94" t="s">
        <v>111</v>
      </c>
      <c r="H40" s="94" t="s">
        <v>220</v>
      </c>
      <c r="I40" s="2" t="s">
        <v>117</v>
      </c>
    </row>
    <row r="41" spans="1:9" ht="12.75">
      <c r="A41" s="3"/>
      <c r="B41" t="s">
        <v>7</v>
      </c>
      <c r="C41" s="9">
        <v>42</v>
      </c>
      <c r="D41" s="9">
        <v>42.9</v>
      </c>
      <c r="E41" s="9">
        <v>39.8</v>
      </c>
      <c r="F41" s="9">
        <v>44.3</v>
      </c>
      <c r="G41" s="9">
        <v>44.1</v>
      </c>
      <c r="H41" s="9">
        <v>41</v>
      </c>
      <c r="I41" s="9">
        <v>39.8</v>
      </c>
    </row>
    <row r="42" spans="1:9" ht="12.75">
      <c r="A42" s="3"/>
      <c r="B42" t="s">
        <v>11</v>
      </c>
      <c r="C42" s="94" t="s">
        <v>212</v>
      </c>
      <c r="E42" s="94" t="s">
        <v>262</v>
      </c>
      <c r="F42" s="2" t="s">
        <v>104</v>
      </c>
      <c r="G42" s="94" t="s">
        <v>112</v>
      </c>
      <c r="H42" s="94" t="s">
        <v>260</v>
      </c>
      <c r="I42" s="2" t="s">
        <v>115</v>
      </c>
    </row>
    <row r="43" spans="1:9" ht="12.75">
      <c r="A43" s="3"/>
      <c r="B43" t="s">
        <v>7</v>
      </c>
      <c r="C43" s="9">
        <v>47.2</v>
      </c>
      <c r="D43" s="9">
        <v>0</v>
      </c>
      <c r="E43" s="9">
        <v>42.3</v>
      </c>
      <c r="F43" s="9">
        <v>43.1</v>
      </c>
      <c r="G43" s="9">
        <v>45.8</v>
      </c>
      <c r="H43" s="9">
        <v>44.1</v>
      </c>
      <c r="I43" s="9">
        <v>44</v>
      </c>
    </row>
    <row r="44" spans="1:9" ht="12.75">
      <c r="A44" s="3"/>
      <c r="B44" t="s">
        <v>12</v>
      </c>
      <c r="C44" s="9">
        <f aca="true" t="shared" si="3" ref="C44:I44">C43+C41</f>
        <v>89.2</v>
      </c>
      <c r="D44" s="9">
        <f t="shared" si="3"/>
        <v>42.9</v>
      </c>
      <c r="E44" s="9">
        <f t="shared" si="3"/>
        <v>82.1</v>
      </c>
      <c r="F44" s="9">
        <f t="shared" si="3"/>
        <v>87.4</v>
      </c>
      <c r="G44" s="9">
        <f t="shared" si="3"/>
        <v>89.9</v>
      </c>
      <c r="H44" s="9">
        <f t="shared" si="3"/>
        <v>85.1</v>
      </c>
      <c r="I44" s="9">
        <f t="shared" si="3"/>
        <v>83.8</v>
      </c>
    </row>
    <row r="45" spans="1:9" ht="12.75">
      <c r="A45" s="3"/>
      <c r="B45" s="6" t="s">
        <v>8</v>
      </c>
      <c r="C45" s="7">
        <v>3</v>
      </c>
      <c r="D45" s="7">
        <v>1</v>
      </c>
      <c r="E45" s="7">
        <v>7</v>
      </c>
      <c r="F45" s="7">
        <v>4</v>
      </c>
      <c r="G45" s="7">
        <v>2</v>
      </c>
      <c r="H45" s="7">
        <v>5</v>
      </c>
      <c r="I45" s="7">
        <v>6</v>
      </c>
    </row>
    <row r="46" spans="1:2" ht="12.75">
      <c r="A46" s="3"/>
      <c r="B46" s="4" t="s">
        <v>73</v>
      </c>
    </row>
    <row r="47" spans="1:9" ht="12.75">
      <c r="A47" s="3">
        <v>6</v>
      </c>
      <c r="B47" t="s">
        <v>10</v>
      </c>
      <c r="C47" s="94" t="s">
        <v>206</v>
      </c>
      <c r="D47" s="2" t="s">
        <v>95</v>
      </c>
      <c r="E47" s="94" t="s">
        <v>266</v>
      </c>
      <c r="F47" s="94" t="s">
        <v>104</v>
      </c>
      <c r="G47" s="94" t="s">
        <v>107</v>
      </c>
      <c r="H47" s="94" t="s">
        <v>214</v>
      </c>
      <c r="I47" s="2" t="s">
        <v>117</v>
      </c>
    </row>
    <row r="48" spans="1:9" ht="12.75">
      <c r="A48" s="3"/>
      <c r="B48" t="s">
        <v>16</v>
      </c>
      <c r="C48" s="9">
        <v>11.92</v>
      </c>
      <c r="D48" s="9">
        <v>16.26</v>
      </c>
      <c r="E48" s="9">
        <v>16.96</v>
      </c>
      <c r="F48" s="9">
        <v>10.13</v>
      </c>
      <c r="G48" s="9">
        <v>14.93</v>
      </c>
      <c r="H48" s="9">
        <v>11.9</v>
      </c>
      <c r="I48" s="9">
        <v>11.49</v>
      </c>
    </row>
    <row r="49" spans="1:9" ht="12.75">
      <c r="A49" s="3"/>
      <c r="B49" t="s">
        <v>11</v>
      </c>
      <c r="C49" s="94" t="s">
        <v>213</v>
      </c>
      <c r="E49" s="94" t="s">
        <v>261</v>
      </c>
      <c r="F49" s="94" t="s">
        <v>200</v>
      </c>
      <c r="G49" s="2" t="s">
        <v>108</v>
      </c>
      <c r="H49" s="94" t="s">
        <v>217</v>
      </c>
      <c r="I49" s="2" t="s">
        <v>118</v>
      </c>
    </row>
    <row r="50" spans="1:9" ht="12.75">
      <c r="A50" s="3"/>
      <c r="B50" t="s">
        <v>16</v>
      </c>
      <c r="C50" s="9">
        <v>15.1</v>
      </c>
      <c r="D50" s="9">
        <v>0</v>
      </c>
      <c r="E50" s="9">
        <v>16.56</v>
      </c>
      <c r="F50" s="197">
        <v>18.3</v>
      </c>
      <c r="G50" s="9">
        <v>10.62</v>
      </c>
      <c r="H50" s="9">
        <v>8.73</v>
      </c>
      <c r="I50" s="9">
        <v>14.21</v>
      </c>
    </row>
    <row r="51" spans="1:9" ht="12.75">
      <c r="A51" s="3"/>
      <c r="B51" t="s">
        <v>17</v>
      </c>
      <c r="C51" s="9">
        <f aca="true" t="shared" si="4" ref="C51:H51">C50+C48</f>
        <v>27.02</v>
      </c>
      <c r="D51" s="9">
        <f t="shared" si="4"/>
        <v>16.26</v>
      </c>
      <c r="E51" s="9">
        <f t="shared" si="4"/>
        <v>33.519999999999996</v>
      </c>
      <c r="F51" s="9">
        <f t="shared" si="4"/>
        <v>28.43</v>
      </c>
      <c r="G51" s="9">
        <f t="shared" si="4"/>
        <v>25.549999999999997</v>
      </c>
      <c r="H51" s="9">
        <f t="shared" si="4"/>
        <v>20.630000000000003</v>
      </c>
      <c r="I51" s="9">
        <v>21</v>
      </c>
    </row>
    <row r="52" spans="1:9" ht="12.75">
      <c r="A52" s="3"/>
      <c r="B52" s="6" t="s">
        <v>8</v>
      </c>
      <c r="C52" s="7">
        <v>5</v>
      </c>
      <c r="D52" s="7">
        <v>1</v>
      </c>
      <c r="E52" s="7">
        <v>7</v>
      </c>
      <c r="F52" s="7">
        <v>6</v>
      </c>
      <c r="G52" s="7">
        <v>4</v>
      </c>
      <c r="H52" s="7">
        <v>2</v>
      </c>
      <c r="I52" s="7">
        <v>3</v>
      </c>
    </row>
    <row r="53" spans="1:8" ht="12.75">
      <c r="A53" s="3"/>
      <c r="B53" s="4" t="s">
        <v>19</v>
      </c>
      <c r="C53" s="94"/>
      <c r="E53" s="94"/>
      <c r="H53" s="94"/>
    </row>
    <row r="54" spans="1:9" ht="12.75">
      <c r="A54" s="3">
        <v>7</v>
      </c>
      <c r="B54" t="s">
        <v>70</v>
      </c>
      <c r="C54" s="5">
        <v>56</v>
      </c>
      <c r="D54" s="5">
        <v>0</v>
      </c>
      <c r="E54" s="5">
        <v>53.4</v>
      </c>
      <c r="F54" s="5">
        <v>59</v>
      </c>
      <c r="G54" s="5">
        <v>56.2</v>
      </c>
      <c r="H54" s="5">
        <v>55.5</v>
      </c>
      <c r="I54" s="191">
        <v>53.2</v>
      </c>
    </row>
    <row r="55" spans="1:9" ht="12.75">
      <c r="A55" s="3"/>
      <c r="B55" t="s">
        <v>71</v>
      </c>
      <c r="C55" s="5">
        <v>0</v>
      </c>
      <c r="D55" s="5">
        <v>0</v>
      </c>
      <c r="E55" s="5">
        <v>0</v>
      </c>
      <c r="F55" s="5">
        <v>56.8</v>
      </c>
      <c r="G55" s="5">
        <v>0</v>
      </c>
      <c r="H55" s="5">
        <v>56.1</v>
      </c>
      <c r="I55" s="5">
        <v>58.5</v>
      </c>
    </row>
    <row r="56" spans="1:9" ht="12.75">
      <c r="A56" s="3"/>
      <c r="B56" t="s">
        <v>12</v>
      </c>
      <c r="C56" s="40">
        <f aca="true" t="shared" si="5" ref="C56:I56">C55+C54</f>
        <v>56</v>
      </c>
      <c r="D56" s="40">
        <f t="shared" si="5"/>
        <v>0</v>
      </c>
      <c r="E56" s="40">
        <f t="shared" si="5"/>
        <v>53.4</v>
      </c>
      <c r="F56" s="40">
        <f t="shared" si="5"/>
        <v>115.8</v>
      </c>
      <c r="G56" s="40">
        <f t="shared" si="5"/>
        <v>56.2</v>
      </c>
      <c r="H56" s="40">
        <f t="shared" si="5"/>
        <v>111.6</v>
      </c>
      <c r="I56" s="40">
        <f t="shared" si="5"/>
        <v>111.7</v>
      </c>
    </row>
    <row r="57" spans="1:9" ht="12.75">
      <c r="A57" s="3"/>
      <c r="B57" s="12" t="s">
        <v>8</v>
      </c>
      <c r="C57" s="7">
        <v>3</v>
      </c>
      <c r="D57" s="7">
        <v>0</v>
      </c>
      <c r="E57" s="7">
        <v>4</v>
      </c>
      <c r="F57" s="7">
        <v>5</v>
      </c>
      <c r="G57" s="7">
        <v>2</v>
      </c>
      <c r="H57" s="7">
        <v>7</v>
      </c>
      <c r="I57" s="7">
        <v>6</v>
      </c>
    </row>
    <row r="60" spans="2:9" ht="12.75">
      <c r="B60" s="6" t="s">
        <v>20</v>
      </c>
      <c r="C60" s="10">
        <f aca="true" t="shared" si="6" ref="C60:I60">C57+C52+C45+C38+C31+C20+C9</f>
        <v>29</v>
      </c>
      <c r="D60" s="10">
        <f t="shared" si="6"/>
        <v>5</v>
      </c>
      <c r="E60" s="10">
        <f t="shared" si="6"/>
        <v>43</v>
      </c>
      <c r="F60" s="10">
        <f t="shared" si="6"/>
        <v>33</v>
      </c>
      <c r="G60" s="10">
        <f t="shared" si="6"/>
        <v>23</v>
      </c>
      <c r="H60" s="10">
        <f t="shared" si="6"/>
        <v>26</v>
      </c>
      <c r="I60" s="10">
        <f t="shared" si="6"/>
        <v>36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2.57421875" style="2" customWidth="1"/>
    <col min="2" max="2" width="15.57421875" style="0" customWidth="1"/>
    <col min="3" max="5" width="10.7109375" style="2" customWidth="1"/>
    <col min="6" max="6" width="12.28125" style="2" customWidth="1"/>
    <col min="7" max="9" width="10.7109375" style="2" customWidth="1"/>
  </cols>
  <sheetData>
    <row r="1" spans="1:9" ht="12.75">
      <c r="A1" s="18" t="str">
        <f>'Boys U11'!A2</f>
        <v>Venue : </v>
      </c>
      <c r="B1" s="18"/>
      <c r="D1" s="3" t="str">
        <f>'Boys U11'!C2</f>
        <v>Wantage Sports Centre</v>
      </c>
      <c r="H1" s="3" t="str">
        <f>'Boys U11'!H2</f>
        <v>Date - </v>
      </c>
      <c r="I1" s="41" t="str">
        <f>'Boys U11'!I2</f>
        <v>10th February 2019</v>
      </c>
    </row>
    <row r="3" spans="2:9" ht="12.75">
      <c r="B3" s="4" t="s">
        <v>46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ht="12.75">
      <c r="B4" s="19" t="s">
        <v>48</v>
      </c>
    </row>
    <row r="5" spans="1:9" ht="12.75">
      <c r="A5" s="2">
        <v>1</v>
      </c>
      <c r="B5" t="s">
        <v>6</v>
      </c>
      <c r="C5" s="8">
        <f>'Boys U11'!C9</f>
        <v>2</v>
      </c>
      <c r="D5" s="8">
        <f>'Boys U11'!D9</f>
        <v>0</v>
      </c>
      <c r="E5" s="8">
        <f>'Boys U11'!E9</f>
        <v>6</v>
      </c>
      <c r="F5" s="8">
        <f>'Boys U11'!F9</f>
        <v>5</v>
      </c>
      <c r="G5" s="8">
        <f>'Boys U11'!G9</f>
        <v>4</v>
      </c>
      <c r="H5" s="8">
        <f>'Boys U11'!H9</f>
        <v>3</v>
      </c>
      <c r="I5" s="8">
        <f>'Boys U11'!I9</f>
        <v>7</v>
      </c>
    </row>
    <row r="6" spans="1:9" ht="12.75">
      <c r="A6" s="2">
        <v>2</v>
      </c>
      <c r="B6" t="s">
        <v>9</v>
      </c>
      <c r="C6" s="8">
        <f>'Boys U11'!C20</f>
        <v>7</v>
      </c>
      <c r="D6" s="8">
        <f>'Boys U11'!D20</f>
        <v>1</v>
      </c>
      <c r="E6" s="8">
        <f>'Boys U11'!E20</f>
        <v>6</v>
      </c>
      <c r="F6" s="8">
        <f>'Boys U11'!F20</f>
        <v>3</v>
      </c>
      <c r="G6" s="8">
        <f>'Boys U11'!G20</f>
        <v>4</v>
      </c>
      <c r="H6" s="8">
        <f>'Boys U11'!H20</f>
        <v>2</v>
      </c>
      <c r="I6" s="8">
        <f>'Boys U11'!I20</f>
        <v>5</v>
      </c>
    </row>
    <row r="7" spans="1:9" ht="12.75">
      <c r="A7" s="2">
        <v>3</v>
      </c>
      <c r="B7" t="s">
        <v>13</v>
      </c>
      <c r="C7" s="8">
        <f>'Boys U11'!C31</f>
        <v>5</v>
      </c>
      <c r="D7" s="8">
        <f>'Boys U11'!D31</f>
        <v>1</v>
      </c>
      <c r="E7" s="8">
        <f>'Boys U11'!E31</f>
        <v>6</v>
      </c>
      <c r="F7" s="8">
        <f>'Boys U11'!F31</f>
        <v>4</v>
      </c>
      <c r="G7" s="8">
        <f>'Boys U11'!G31</f>
        <v>3</v>
      </c>
      <c r="H7" s="8">
        <f>'Boys U11'!H31</f>
        <v>2</v>
      </c>
      <c r="I7" s="8">
        <f>'Boys U11'!I31</f>
        <v>7</v>
      </c>
    </row>
    <row r="8" spans="1:9" ht="12.75">
      <c r="A8" s="2">
        <v>4</v>
      </c>
      <c r="B8" t="s">
        <v>30</v>
      </c>
      <c r="C8" s="8">
        <f>'Boys U11'!C38</f>
        <v>4</v>
      </c>
      <c r="D8" s="8">
        <f>'Boys U11'!D38</f>
        <v>1</v>
      </c>
      <c r="E8" s="8">
        <f>'Boys U11'!E38</f>
        <v>7</v>
      </c>
      <c r="F8" s="8">
        <f>'Boys U11'!F38</f>
        <v>6</v>
      </c>
      <c r="G8" s="8">
        <f>'Boys U11'!G38</f>
        <v>4</v>
      </c>
      <c r="H8" s="8">
        <f>'Boys U11'!H38</f>
        <v>5</v>
      </c>
      <c r="I8" s="8">
        <f>'Boys U11'!I38</f>
        <v>2</v>
      </c>
    </row>
    <row r="9" spans="1:9" ht="12.75">
      <c r="A9" s="2">
        <v>5</v>
      </c>
      <c r="B9" t="s">
        <v>18</v>
      </c>
      <c r="C9" s="8">
        <f>'Boys U11'!C45</f>
        <v>3</v>
      </c>
      <c r="D9" s="8">
        <f>'Boys U11'!D45</f>
        <v>1</v>
      </c>
      <c r="E9" s="8">
        <f>'Boys U11'!E45</f>
        <v>7</v>
      </c>
      <c r="F9" s="8">
        <f>'Boys U11'!F45</f>
        <v>4</v>
      </c>
      <c r="G9" s="8">
        <f>'Boys U11'!G45</f>
        <v>2</v>
      </c>
      <c r="H9" s="8">
        <f>'Boys U11'!H45</f>
        <v>5</v>
      </c>
      <c r="I9" s="8">
        <f>'Boys U11'!I45</f>
        <v>6</v>
      </c>
    </row>
    <row r="10" spans="1:9" ht="12.75">
      <c r="A10" s="2">
        <v>6</v>
      </c>
      <c r="B10" t="s">
        <v>73</v>
      </c>
      <c r="C10" s="8">
        <f>'Boys U11'!C52</f>
        <v>5</v>
      </c>
      <c r="D10" s="8">
        <f>'Boys U11'!D52</f>
        <v>1</v>
      </c>
      <c r="E10" s="8">
        <f>'Boys U11'!E52</f>
        <v>7</v>
      </c>
      <c r="F10" s="8">
        <f>'Boys U11'!F52</f>
        <v>6</v>
      </c>
      <c r="G10" s="8">
        <f>'Boys U11'!G52</f>
        <v>4</v>
      </c>
      <c r="H10" s="8">
        <f>'Boys U11'!H52</f>
        <v>2</v>
      </c>
      <c r="I10" s="8">
        <f>'Boys U11'!I52</f>
        <v>3</v>
      </c>
    </row>
    <row r="11" spans="1:9" ht="12.75">
      <c r="A11" s="2">
        <v>7</v>
      </c>
      <c r="B11" t="s">
        <v>19</v>
      </c>
      <c r="C11" s="8">
        <f>'Boys U11'!C57</f>
        <v>3</v>
      </c>
      <c r="D11" s="8">
        <f>'Boys U11'!D57</f>
        <v>0</v>
      </c>
      <c r="E11" s="8">
        <f>'Boys U11'!E57</f>
        <v>4</v>
      </c>
      <c r="F11" s="8">
        <f>'Boys U11'!F57</f>
        <v>5</v>
      </c>
      <c r="G11" s="8">
        <f>'Boys U11'!G57</f>
        <v>2</v>
      </c>
      <c r="H11" s="8">
        <f>'Boys U11'!H57</f>
        <v>7</v>
      </c>
      <c r="I11" s="8">
        <f>'Boys U11'!I57</f>
        <v>6</v>
      </c>
    </row>
    <row r="12" spans="2:9" ht="12.75">
      <c r="B12" s="20" t="s">
        <v>50</v>
      </c>
      <c r="C12" s="21">
        <f aca="true" t="shared" si="0" ref="C12:I12">SUM(C5:C11)</f>
        <v>29</v>
      </c>
      <c r="D12" s="21">
        <f t="shared" si="0"/>
        <v>5</v>
      </c>
      <c r="E12" s="21">
        <f t="shared" si="0"/>
        <v>43</v>
      </c>
      <c r="F12" s="21">
        <f t="shared" si="0"/>
        <v>33</v>
      </c>
      <c r="G12" s="21">
        <f t="shared" si="0"/>
        <v>23</v>
      </c>
      <c r="H12" s="21">
        <f t="shared" si="0"/>
        <v>26</v>
      </c>
      <c r="I12" s="21">
        <f t="shared" si="0"/>
        <v>36</v>
      </c>
    </row>
    <row r="13" spans="2:9" ht="12.75">
      <c r="B13" s="19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35" t="s">
        <v>79</v>
      </c>
      <c r="C14" s="8">
        <f>'Boys U13'!C9</f>
        <v>7</v>
      </c>
      <c r="D14" s="8">
        <f>'Boys U13'!D9</f>
        <v>0</v>
      </c>
      <c r="E14" s="8">
        <f>'Boys U13'!E9</f>
        <v>6</v>
      </c>
      <c r="F14" s="8">
        <f>'Boys U13'!F9</f>
        <v>5</v>
      </c>
      <c r="G14" s="8">
        <f>'Boys U13'!G9</f>
        <v>0</v>
      </c>
      <c r="H14" s="8">
        <f>'Boys U13'!H9</f>
        <v>0</v>
      </c>
      <c r="I14" s="8">
        <f>'Boys U13'!I9</f>
        <v>0</v>
      </c>
    </row>
    <row r="15" spans="1:9" ht="12.75">
      <c r="A15" s="2">
        <v>2</v>
      </c>
      <c r="B15" t="s">
        <v>24</v>
      </c>
      <c r="C15" s="8">
        <f>'Boys U13'!C16</f>
        <v>7</v>
      </c>
      <c r="D15" s="8">
        <f>'Boys U13'!D16</f>
        <v>3</v>
      </c>
      <c r="E15" s="8">
        <f>'Boys U13'!E16</f>
        <v>0</v>
      </c>
      <c r="F15" s="8">
        <f>'Boys U13'!F16</f>
        <v>5</v>
      </c>
      <c r="G15" s="8">
        <f>'Boys U13'!G16</f>
        <v>2</v>
      </c>
      <c r="H15" s="8">
        <f>'Boys U13'!H16</f>
        <v>4</v>
      </c>
      <c r="I15" s="8">
        <f>'Boys U13'!I16</f>
        <v>6</v>
      </c>
    </row>
    <row r="16" spans="1:9" ht="12.75">
      <c r="A16" s="2">
        <v>3</v>
      </c>
      <c r="B16" t="s">
        <v>30</v>
      </c>
      <c r="C16" s="8">
        <f>'Boys U13'!C23</f>
        <v>7</v>
      </c>
      <c r="D16" s="8">
        <f>'Boys U13'!D23</f>
        <v>3</v>
      </c>
      <c r="E16" s="8">
        <f>'Boys U13'!E23</f>
        <v>6</v>
      </c>
      <c r="F16" s="8">
        <f>'Boys U13'!F23</f>
        <v>5</v>
      </c>
      <c r="G16" s="8">
        <f>'Boys U13'!G23</f>
        <v>4</v>
      </c>
      <c r="H16" s="8">
        <f>'Boys U13'!H23</f>
        <v>0</v>
      </c>
      <c r="I16" s="8">
        <f>'Boys U13'!I23</f>
        <v>2</v>
      </c>
    </row>
    <row r="17" spans="1:9" ht="12.75">
      <c r="A17" s="2">
        <v>4</v>
      </c>
      <c r="B17" t="s">
        <v>25</v>
      </c>
      <c r="C17" s="8">
        <f>'Boys U13'!C30</f>
        <v>6</v>
      </c>
      <c r="D17" s="8">
        <f>'Boys U13'!D30</f>
        <v>0</v>
      </c>
      <c r="E17" s="8">
        <f>'Boys U13'!E30</f>
        <v>7</v>
      </c>
      <c r="F17" s="8">
        <f>'Boys U13'!F30</f>
        <v>3</v>
      </c>
      <c r="G17" s="8">
        <f>'Boys U13'!G30</f>
        <v>0</v>
      </c>
      <c r="H17" s="8">
        <f>'Boys U13'!H30</f>
        <v>5</v>
      </c>
      <c r="I17" s="8">
        <f>'Boys U13'!I30</f>
        <v>4</v>
      </c>
    </row>
    <row r="18" spans="1:9" ht="12.75">
      <c r="A18" s="2">
        <v>5</v>
      </c>
      <c r="B18" t="s">
        <v>13</v>
      </c>
      <c r="C18" s="8">
        <f>'Boys U13'!C37</f>
        <v>4</v>
      </c>
      <c r="D18" s="8">
        <f>'Boys U13'!D37</f>
        <v>2</v>
      </c>
      <c r="E18" s="8">
        <f>'Boys U13'!E37</f>
        <v>6</v>
      </c>
      <c r="F18" s="8">
        <f>'Boys U13'!F37</f>
        <v>3</v>
      </c>
      <c r="G18" s="8">
        <f>'Boys U13'!G37</f>
        <v>0</v>
      </c>
      <c r="H18" s="8">
        <f>'Boys U13'!H37</f>
        <v>5</v>
      </c>
      <c r="I18" s="8">
        <f>'Boys U13'!I37</f>
        <v>7</v>
      </c>
    </row>
    <row r="19" spans="1:9" ht="12.75">
      <c r="A19" s="2">
        <v>6</v>
      </c>
      <c r="B19" t="s">
        <v>35</v>
      </c>
      <c r="C19" s="8">
        <f>'Boys U13'!C44</f>
        <v>0</v>
      </c>
      <c r="D19" s="8">
        <f>'Boys U13'!D44</f>
        <v>0</v>
      </c>
      <c r="E19" s="8">
        <f>'Boys U13'!E44</f>
        <v>6</v>
      </c>
      <c r="F19" s="8">
        <f>'Boys U13'!F44</f>
        <v>4</v>
      </c>
      <c r="G19" s="8">
        <f>'Boys U13'!G44</f>
        <v>5</v>
      </c>
      <c r="H19" s="8">
        <f>'Boys U13'!H44</f>
        <v>0</v>
      </c>
      <c r="I19" s="8">
        <f>'Boys U13'!I44</f>
        <v>7</v>
      </c>
    </row>
    <row r="20" spans="1:9" ht="12.75">
      <c r="A20" s="2">
        <v>7</v>
      </c>
      <c r="B20" t="s">
        <v>27</v>
      </c>
      <c r="C20" s="8">
        <f>'Boys U13'!C47</f>
        <v>0</v>
      </c>
      <c r="D20" s="8">
        <f>'Boys U13'!D47</f>
        <v>0</v>
      </c>
      <c r="E20" s="8">
        <f>'Boys U13'!E47</f>
        <v>0</v>
      </c>
      <c r="F20" s="8">
        <f>'Boys U13'!F47</f>
        <v>0</v>
      </c>
      <c r="G20" s="8">
        <f>'Boys U13'!G47</f>
        <v>0</v>
      </c>
      <c r="H20" s="8">
        <f>'Boys U13'!H47</f>
        <v>6</v>
      </c>
      <c r="I20" s="8">
        <f>'Boys U13'!I47</f>
        <v>7</v>
      </c>
    </row>
    <row r="21" spans="1:9" ht="12.75">
      <c r="A21" s="2">
        <v>8</v>
      </c>
      <c r="B21" t="s">
        <v>28</v>
      </c>
      <c r="C21" s="8">
        <f>'Boys U13'!C50</f>
        <v>7</v>
      </c>
      <c r="D21" s="8">
        <f>'Boys U13'!D50</f>
        <v>0</v>
      </c>
      <c r="E21" s="8">
        <f>'Boys U13'!E50</f>
        <v>5</v>
      </c>
      <c r="F21" s="8">
        <f>'Boys U13'!F50</f>
        <v>6</v>
      </c>
      <c r="G21" s="8">
        <f>'Boys U13'!G50</f>
        <v>0</v>
      </c>
      <c r="H21" s="8">
        <f>'Boys U13'!H50</f>
        <v>0</v>
      </c>
      <c r="I21" s="8">
        <f>'Boys U13'!I50</f>
        <v>0</v>
      </c>
    </row>
    <row r="22" spans="2:9" ht="12.75">
      <c r="B22" s="20" t="s">
        <v>50</v>
      </c>
      <c r="C22" s="21">
        <f aca="true" t="shared" si="1" ref="C22:I22">SUM(C14:C21)</f>
        <v>38</v>
      </c>
      <c r="D22" s="21">
        <f t="shared" si="1"/>
        <v>8</v>
      </c>
      <c r="E22" s="21">
        <f t="shared" si="1"/>
        <v>36</v>
      </c>
      <c r="F22" s="21">
        <f t="shared" si="1"/>
        <v>31</v>
      </c>
      <c r="G22" s="21">
        <f t="shared" si="1"/>
        <v>11</v>
      </c>
      <c r="H22" s="21">
        <f t="shared" si="1"/>
        <v>20</v>
      </c>
      <c r="I22" s="21">
        <f t="shared" si="1"/>
        <v>33</v>
      </c>
    </row>
    <row r="23" spans="2:9" ht="12.75">
      <c r="B23" s="20"/>
      <c r="C23"/>
      <c r="D23"/>
      <c r="E23"/>
      <c r="F23"/>
      <c r="G23"/>
      <c r="H23"/>
      <c r="I23"/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12.75">
      <c r="B25" s="4" t="s">
        <v>47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spans="2:9" ht="12.75">
      <c r="B26" s="19" t="s">
        <v>48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U11'!C9</f>
        <v>2</v>
      </c>
      <c r="D27" s="8">
        <f>'Girls U11'!D9</f>
        <v>1</v>
      </c>
      <c r="E27" s="8">
        <f>'Girls U11'!E9</f>
        <v>7</v>
      </c>
      <c r="F27" s="8">
        <f>'Girls U11'!F9</f>
        <v>5</v>
      </c>
      <c r="G27" s="8">
        <f>'Girls U11'!G9</f>
        <v>4</v>
      </c>
      <c r="H27" s="8">
        <f>'Girls U11'!H9</f>
        <v>3</v>
      </c>
      <c r="I27" s="8">
        <f>'Girls U11'!I9</f>
        <v>6</v>
      </c>
    </row>
    <row r="28" spans="1:9" ht="12.75">
      <c r="A28" s="2">
        <v>2</v>
      </c>
      <c r="B28" t="s">
        <v>9</v>
      </c>
      <c r="C28" s="8">
        <f>'Girls U11'!C20</f>
        <v>6</v>
      </c>
      <c r="D28" s="8">
        <f>'Girls U11'!D20</f>
        <v>1</v>
      </c>
      <c r="E28" s="8">
        <f>'Girls U11'!E20</f>
        <v>7</v>
      </c>
      <c r="F28" s="8">
        <f>'Girls U11'!F20</f>
        <v>4</v>
      </c>
      <c r="G28" s="8">
        <f>'Girls U11'!G20</f>
        <v>5</v>
      </c>
      <c r="H28" s="8">
        <f>'Girls U11'!H20</f>
        <v>3</v>
      </c>
      <c r="I28" s="8">
        <f>'Girls U11'!I20</f>
        <v>2</v>
      </c>
    </row>
    <row r="29" spans="1:9" ht="12.75">
      <c r="A29" s="2">
        <v>3</v>
      </c>
      <c r="B29" t="s">
        <v>13</v>
      </c>
      <c r="C29" s="8">
        <f>'Girls U11'!C31</f>
        <v>3</v>
      </c>
      <c r="D29" s="8">
        <f>'Girls U11'!D31</f>
        <v>2</v>
      </c>
      <c r="E29" s="8">
        <f>'Girls U11'!E31</f>
        <v>7</v>
      </c>
      <c r="F29" s="8">
        <f>'Girls U11'!F31</f>
        <v>0</v>
      </c>
      <c r="G29" s="8">
        <f>'Girls U11'!G31</f>
        <v>5</v>
      </c>
      <c r="H29" s="8">
        <f>'Girls U11'!H31</f>
        <v>4</v>
      </c>
      <c r="I29" s="8">
        <f>'Girls U11'!I31</f>
        <v>6</v>
      </c>
    </row>
    <row r="30" spans="1:9" ht="12.75">
      <c r="A30" s="2">
        <v>4</v>
      </c>
      <c r="B30" t="s">
        <v>30</v>
      </c>
      <c r="C30" s="8">
        <f>'Girls U11'!C38</f>
        <v>2</v>
      </c>
      <c r="D30" s="8">
        <f>'Girls U11'!D38</f>
        <v>5</v>
      </c>
      <c r="E30" s="8">
        <f>'Girls U11'!E38</f>
        <v>7</v>
      </c>
      <c r="F30" s="8">
        <f>'Girls U11'!F38</f>
        <v>3</v>
      </c>
      <c r="G30" s="8">
        <f>'Girls U11'!G38</f>
        <v>4</v>
      </c>
      <c r="H30" s="8">
        <f>'Girls U11'!H38</f>
        <v>1</v>
      </c>
      <c r="I30" s="8">
        <f>'Girls U11'!I38</f>
        <v>6</v>
      </c>
    </row>
    <row r="31" spans="1:9" ht="12.75">
      <c r="A31" s="2">
        <v>5</v>
      </c>
      <c r="B31" t="s">
        <v>18</v>
      </c>
      <c r="C31" s="8">
        <f>'Girls U11'!C45</f>
        <v>2</v>
      </c>
      <c r="D31" s="8">
        <f>'Girls U11'!D45</f>
        <v>1</v>
      </c>
      <c r="E31" s="8">
        <f>'Girls U11'!E45</f>
        <v>7</v>
      </c>
      <c r="F31" s="8">
        <f>'Girls U11'!F45</f>
        <v>3</v>
      </c>
      <c r="G31" s="8">
        <f>'Girls U11'!G45</f>
        <v>6</v>
      </c>
      <c r="H31" s="8">
        <f>'Girls U11'!H45</f>
        <v>4</v>
      </c>
      <c r="I31" s="8">
        <f>'Girls U11'!I45</f>
        <v>6</v>
      </c>
    </row>
    <row r="32" spans="1:9" ht="12.75">
      <c r="A32" s="2">
        <v>6</v>
      </c>
      <c r="B32" t="s">
        <v>73</v>
      </c>
      <c r="C32" s="8">
        <f>'Girls U11'!C52</f>
        <v>2</v>
      </c>
      <c r="D32" s="8">
        <f>'Girls U11'!D52</f>
        <v>3</v>
      </c>
      <c r="E32" s="8">
        <f>'Girls U11'!E52</f>
        <v>7</v>
      </c>
      <c r="F32" s="8">
        <f>'Girls U11'!F52</f>
        <v>0</v>
      </c>
      <c r="G32" s="8">
        <f>'Girls U11'!G52</f>
        <v>5</v>
      </c>
      <c r="H32" s="8">
        <f>'Girls U11'!H52</f>
        <v>4</v>
      </c>
      <c r="I32" s="8">
        <f>'Girls U11'!I52</f>
        <v>6</v>
      </c>
    </row>
    <row r="33" spans="1:9" ht="12.75">
      <c r="A33" s="2">
        <v>7</v>
      </c>
      <c r="B33" t="s">
        <v>19</v>
      </c>
      <c r="C33" s="8">
        <f>'Girls U11'!C57</f>
        <v>5</v>
      </c>
      <c r="D33" s="8">
        <f>'Girls U11'!D57</f>
        <v>1</v>
      </c>
      <c r="E33" s="8">
        <f>'Girls U11'!E57</f>
        <v>7</v>
      </c>
      <c r="F33" s="8">
        <f>'Girls U11'!F57</f>
        <v>2</v>
      </c>
      <c r="G33" s="8">
        <f>'Girls U11'!G57</f>
        <v>3</v>
      </c>
      <c r="H33" s="8">
        <f>'Girls U11'!H57</f>
        <v>6</v>
      </c>
      <c r="I33" s="8">
        <f>'Girls U11'!I57</f>
        <v>4</v>
      </c>
    </row>
    <row r="34" spans="2:9" ht="12.75">
      <c r="B34" s="20" t="s">
        <v>50</v>
      </c>
      <c r="C34" s="21">
        <f aca="true" t="shared" si="2" ref="C34:I34">SUM(C27:C33)</f>
        <v>22</v>
      </c>
      <c r="D34" s="21">
        <f t="shared" si="2"/>
        <v>14</v>
      </c>
      <c r="E34" s="21">
        <f t="shared" si="2"/>
        <v>49</v>
      </c>
      <c r="F34" s="21">
        <f t="shared" si="2"/>
        <v>17</v>
      </c>
      <c r="G34" s="21">
        <f t="shared" si="2"/>
        <v>32</v>
      </c>
      <c r="H34" s="21">
        <f t="shared" si="2"/>
        <v>25</v>
      </c>
      <c r="I34" s="21">
        <f t="shared" si="2"/>
        <v>36</v>
      </c>
    </row>
    <row r="35" spans="2:9" ht="12.75">
      <c r="B35" s="19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35" t="s">
        <v>79</v>
      </c>
      <c r="C36" s="8">
        <f>'Girls U13'!C10</f>
        <v>4</v>
      </c>
      <c r="D36" s="8">
        <f>'Girls U13'!D10</f>
        <v>0</v>
      </c>
      <c r="E36" s="8">
        <f>'Girls U13'!E10</f>
        <v>7</v>
      </c>
      <c r="F36" s="8">
        <f>'Girls U13'!F10</f>
        <v>6</v>
      </c>
      <c r="G36" s="8">
        <f>'Girls U13'!G10</f>
        <v>3</v>
      </c>
      <c r="H36" s="8">
        <f>'Girls U13'!H10</f>
        <v>0</v>
      </c>
      <c r="I36" s="8">
        <f>'Girls U13'!I10</f>
        <v>5</v>
      </c>
    </row>
    <row r="37" spans="1:9" ht="12.75">
      <c r="A37" s="2">
        <v>2</v>
      </c>
      <c r="B37" t="s">
        <v>24</v>
      </c>
      <c r="C37" s="8">
        <f>'Girls U13'!C17</f>
        <v>2</v>
      </c>
      <c r="D37" s="8">
        <f>'Girls U13'!D17</f>
        <v>3</v>
      </c>
      <c r="E37" s="8">
        <f>'Girls U13'!E17</f>
        <v>6</v>
      </c>
      <c r="F37" s="8">
        <f>'Girls U13'!F17</f>
        <v>1</v>
      </c>
      <c r="G37" s="8">
        <f>'Girls U13'!G17</f>
        <v>5</v>
      </c>
      <c r="H37" s="8">
        <f>'Girls U13'!H17</f>
        <v>5</v>
      </c>
      <c r="I37" s="8">
        <f>'Girls U13'!I17</f>
        <v>7</v>
      </c>
    </row>
    <row r="38" spans="1:9" ht="12.75">
      <c r="A38" s="2">
        <v>3</v>
      </c>
      <c r="B38" t="s">
        <v>30</v>
      </c>
      <c r="C38" s="8">
        <f>'Girls U13'!C24</f>
        <v>6</v>
      </c>
      <c r="D38" s="8">
        <f>'Girls U13'!D24</f>
        <v>7</v>
      </c>
      <c r="E38" s="8">
        <f>'Girls U13'!E24</f>
        <v>4</v>
      </c>
      <c r="F38" s="8">
        <f>'Girls U13'!F24</f>
        <v>3</v>
      </c>
      <c r="G38" s="8">
        <f>'Girls U13'!G24</f>
        <v>2</v>
      </c>
      <c r="H38" s="8">
        <f>'Girls U13'!H24</f>
        <v>1</v>
      </c>
      <c r="I38" s="8">
        <f>'Girls U13'!I24</f>
        <v>6</v>
      </c>
    </row>
    <row r="39" spans="1:9" ht="12.75">
      <c r="A39" s="2">
        <v>4</v>
      </c>
      <c r="B39" t="s">
        <v>25</v>
      </c>
      <c r="C39" s="8">
        <f>'Girls U13'!C31</f>
        <v>4</v>
      </c>
      <c r="D39" s="8">
        <f>'Girls U13'!D31</f>
        <v>0</v>
      </c>
      <c r="E39" s="8">
        <f>'Girls U13'!E31</f>
        <v>6</v>
      </c>
      <c r="F39" s="8">
        <f>'Girls U13'!F31</f>
        <v>0</v>
      </c>
      <c r="G39" s="8">
        <f>'Girls U13'!G31</f>
        <v>3</v>
      </c>
      <c r="H39" s="8">
        <f>'Girls U13'!H31</f>
        <v>5</v>
      </c>
      <c r="I39" s="8">
        <f>'Girls U13'!I31</f>
        <v>7</v>
      </c>
    </row>
    <row r="40" spans="1:9" ht="12.75">
      <c r="A40" s="2">
        <v>5</v>
      </c>
      <c r="B40" t="s">
        <v>35</v>
      </c>
      <c r="C40" s="8">
        <f>'Girls U13'!C38</f>
        <v>4</v>
      </c>
      <c r="D40" s="8">
        <f>'Girls U13'!D38</f>
        <v>2</v>
      </c>
      <c r="E40" s="8">
        <f>'Girls U13'!E38</f>
        <v>7</v>
      </c>
      <c r="F40" s="8">
        <f>'Girls U13'!F38</f>
        <v>6</v>
      </c>
      <c r="G40" s="8">
        <f>'Girls U13'!G38</f>
        <v>3</v>
      </c>
      <c r="H40" s="8">
        <f>'Girls U13'!H38</f>
        <v>0</v>
      </c>
      <c r="I40" s="8">
        <f>'Girls U13'!I38</f>
        <v>5</v>
      </c>
    </row>
    <row r="41" spans="1:9" ht="12.75">
      <c r="A41" s="2">
        <v>6</v>
      </c>
      <c r="B41" t="s">
        <v>13</v>
      </c>
      <c r="C41" s="8">
        <f>'Girls U13'!C45</f>
        <v>3</v>
      </c>
      <c r="D41" s="8">
        <f>'Girls U13'!D45</f>
        <v>1</v>
      </c>
      <c r="E41" s="8">
        <f>'Girls U13'!E45</f>
        <v>5</v>
      </c>
      <c r="F41" s="8">
        <f>'Girls U13'!F45</f>
        <v>6</v>
      </c>
      <c r="G41" s="8">
        <f>'Girls U13'!G45</f>
        <v>4</v>
      </c>
      <c r="H41" s="8">
        <f>'Girls U13'!H45</f>
        <v>2</v>
      </c>
      <c r="I41" s="8">
        <f>'Girls U13'!I45</f>
        <v>7</v>
      </c>
    </row>
    <row r="42" spans="1:9" ht="12.75">
      <c r="A42" s="2">
        <v>7</v>
      </c>
      <c r="B42" t="s">
        <v>27</v>
      </c>
      <c r="C42" s="8">
        <f>'Girls U13'!C48</f>
        <v>4</v>
      </c>
      <c r="D42" s="8">
        <f>'Girls U13'!D48</f>
        <v>6</v>
      </c>
      <c r="E42" s="8">
        <f>'Girls U13'!E48</f>
        <v>2</v>
      </c>
      <c r="F42" s="8">
        <f>'Girls U13'!F48</f>
        <v>3</v>
      </c>
      <c r="G42" s="8">
        <f>'Girls U13'!G48</f>
        <v>0</v>
      </c>
      <c r="H42" s="8">
        <f>'Girls U13'!H48</f>
        <v>5</v>
      </c>
      <c r="I42" s="8">
        <f>'Girls U13'!I48</f>
        <v>7</v>
      </c>
    </row>
    <row r="43" spans="1:9" ht="12.75">
      <c r="A43" s="2">
        <v>8</v>
      </c>
      <c r="B43" t="s">
        <v>28</v>
      </c>
      <c r="C43" s="8">
        <f>'Girls U13'!C51</f>
        <v>0</v>
      </c>
      <c r="D43" s="8">
        <f>'Girls U13'!D51</f>
        <v>0</v>
      </c>
      <c r="E43" s="8">
        <f>'Girls U13'!E51</f>
        <v>7</v>
      </c>
      <c r="F43" s="8">
        <f>'Girls U13'!F51</f>
        <v>6</v>
      </c>
      <c r="G43" s="8">
        <f>'Girls U13'!G51</f>
        <v>4</v>
      </c>
      <c r="H43" s="8">
        <f>'Girls U13'!H51</f>
        <v>0</v>
      </c>
      <c r="I43" s="8">
        <f>'Girls U13'!I51</f>
        <v>5</v>
      </c>
    </row>
    <row r="44" spans="2:9" ht="12.75">
      <c r="B44" s="20" t="s">
        <v>50</v>
      </c>
      <c r="C44" s="21">
        <f aca="true" t="shared" si="3" ref="C44:I44">SUM(C36:C43)</f>
        <v>27</v>
      </c>
      <c r="D44" s="21">
        <f t="shared" si="3"/>
        <v>19</v>
      </c>
      <c r="E44" s="21">
        <f t="shared" si="3"/>
        <v>44</v>
      </c>
      <c r="F44" s="21">
        <f t="shared" si="3"/>
        <v>31</v>
      </c>
      <c r="G44" s="21">
        <f t="shared" si="3"/>
        <v>24</v>
      </c>
      <c r="H44" s="21">
        <f t="shared" si="3"/>
        <v>18</v>
      </c>
      <c r="I44" s="21">
        <f t="shared" si="3"/>
        <v>49</v>
      </c>
    </row>
    <row r="45" spans="2:9" ht="12.75">
      <c r="B45" s="20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U11'!C5</f>
        <v>Abingdon</v>
      </c>
      <c r="D47" s="3" t="str">
        <f>'Boys U11'!D5</f>
        <v>Banbury</v>
      </c>
      <c r="E47" s="3" t="str">
        <f>'Boys U11'!E5</f>
        <v>Bicester</v>
      </c>
      <c r="F47" s="3" t="str">
        <f>'Boys U11'!F5</f>
        <v>Oxford</v>
      </c>
      <c r="G47" s="3" t="str">
        <f>'Boys U11'!G5</f>
        <v>Radley</v>
      </c>
      <c r="H47" s="3" t="str">
        <f>'Boys U11'!H5</f>
        <v>White Horse</v>
      </c>
      <c r="I47" s="3" t="str">
        <f>'Boys U11'!I5</f>
        <v>Witney</v>
      </c>
    </row>
    <row r="48" spans="2:9" ht="12.75">
      <c r="B48" s="4" t="s">
        <v>46</v>
      </c>
      <c r="C48" s="3"/>
      <c r="D48" s="3"/>
      <c r="E48" s="3"/>
      <c r="F48" s="3"/>
      <c r="G48" s="3"/>
      <c r="H48" s="3"/>
      <c r="I48" s="3"/>
    </row>
    <row r="49" spans="2:9" ht="12.75">
      <c r="B49" s="19" t="s">
        <v>52</v>
      </c>
      <c r="C49" s="21">
        <f>'U15 All Rounder'!O15</f>
        <v>0</v>
      </c>
      <c r="D49" s="21">
        <f>'U15 All Rounder'!O25</f>
        <v>239</v>
      </c>
      <c r="E49" s="21">
        <f>'U15 All Rounder'!O35</f>
        <v>49</v>
      </c>
      <c r="F49" s="21">
        <f>'U15 All Rounder'!O45</f>
        <v>0</v>
      </c>
      <c r="G49" s="21">
        <f>'U15 All Rounder'!O55</f>
        <v>0</v>
      </c>
      <c r="H49" s="21">
        <f>'U15 All Rounder'!O65</f>
        <v>18</v>
      </c>
      <c r="I49" s="21">
        <f>'U15 All Rounder'!O75</f>
        <v>181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47</v>
      </c>
      <c r="C51" s="8"/>
      <c r="D51" s="8"/>
      <c r="E51" s="8"/>
      <c r="F51" s="8"/>
      <c r="G51" s="8"/>
      <c r="H51" s="8"/>
      <c r="I51" s="8"/>
    </row>
    <row r="52" spans="2:9" ht="12.75">
      <c r="B52" s="19" t="s">
        <v>52</v>
      </c>
      <c r="C52" s="21">
        <f>'U15 All Rounder'!O94</f>
        <v>53</v>
      </c>
      <c r="D52" s="21">
        <f>'U15 All Rounder'!O104</f>
        <v>183</v>
      </c>
      <c r="E52" s="21">
        <f>'U15 All Rounder'!O114</f>
        <v>163</v>
      </c>
      <c r="F52" s="21">
        <f>'U15 All Rounder'!O124</f>
        <v>0</v>
      </c>
      <c r="G52" s="21">
        <f>'U15 All Rounder'!O134</f>
        <v>159</v>
      </c>
      <c r="H52" s="21">
        <f>'U15 All Rounder'!O144</f>
        <v>0</v>
      </c>
      <c r="I52" s="21">
        <f>'U15 All Rounder'!O155</f>
        <v>241</v>
      </c>
    </row>
    <row r="53" spans="3:9" ht="12.75">
      <c r="C53" s="8"/>
      <c r="D53" s="8"/>
      <c r="E53" s="8"/>
      <c r="F53" s="8"/>
      <c r="G53" s="8"/>
      <c r="H53" s="8"/>
      <c r="I53" s="8"/>
    </row>
    <row r="54" spans="3:9" ht="15">
      <c r="C54" s="8"/>
      <c r="D54" s="8"/>
      <c r="E54" s="34"/>
      <c r="F54" s="34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0">
      <selection activeCell="H30" sqref="H30"/>
    </sheetView>
  </sheetViews>
  <sheetFormatPr defaultColWidth="9.140625" defaultRowHeight="12.75"/>
  <cols>
    <col min="1" max="1" width="12.421875" style="0" customWidth="1"/>
    <col min="2" max="8" width="11.57421875" style="2" customWidth="1"/>
  </cols>
  <sheetData>
    <row r="2" spans="1:8" ht="18">
      <c r="A2" s="16" t="s">
        <v>53</v>
      </c>
      <c r="B2" s="16"/>
      <c r="C2" s="16"/>
      <c r="D2" s="16"/>
      <c r="E2" s="16"/>
      <c r="F2" s="16"/>
      <c r="G2" s="16"/>
      <c r="H2" s="16"/>
    </row>
    <row r="4" spans="1:9" ht="12.75">
      <c r="A4" s="1" t="s">
        <v>69</v>
      </c>
      <c r="B4" s="54"/>
      <c r="D4" s="3" t="str">
        <f>'Boys U11'!C2</f>
        <v>Wantage Sports Centre</v>
      </c>
      <c r="E4" s="3"/>
      <c r="G4" s="3"/>
      <c r="H4" s="41" t="str">
        <f>'Boys U11'!I2</f>
        <v>10th February 2019</v>
      </c>
      <c r="I4" s="2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38"/>
      <c r="G6" s="24"/>
      <c r="H6" s="24"/>
    </row>
    <row r="8" spans="1:8" ht="12.75">
      <c r="A8" s="4" t="s">
        <v>54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ht="12.75">
      <c r="A9" s="41"/>
    </row>
    <row r="10" ht="12.75">
      <c r="A10" s="4" t="s">
        <v>48</v>
      </c>
    </row>
    <row r="11" spans="1:8" ht="12.75">
      <c r="A11" t="s">
        <v>46</v>
      </c>
      <c r="B11" s="8">
        <f>'Boys U11'!C60</f>
        <v>29</v>
      </c>
      <c r="C11" s="8">
        <f>'Boys U11'!D60</f>
        <v>5</v>
      </c>
      <c r="D11" s="8">
        <f>'Boys U11'!E60</f>
        <v>43</v>
      </c>
      <c r="E11" s="8">
        <f>'Boys U11'!F60</f>
        <v>33</v>
      </c>
      <c r="F11" s="8">
        <f>'Boys U11'!G60</f>
        <v>23</v>
      </c>
      <c r="G11" s="8">
        <f>'Boys U11'!H60</f>
        <v>26</v>
      </c>
      <c r="H11" s="8">
        <f>'Boys U11'!I60</f>
        <v>36</v>
      </c>
    </row>
    <row r="12" spans="1:8" ht="12.75">
      <c r="A12" t="s">
        <v>47</v>
      </c>
      <c r="B12" s="8">
        <f>'Girls U11'!C60</f>
        <v>22</v>
      </c>
      <c r="C12" s="8">
        <f>'Girls U11'!D60</f>
        <v>14</v>
      </c>
      <c r="D12" s="8">
        <f>'Girls U11'!E60</f>
        <v>49</v>
      </c>
      <c r="E12" s="8">
        <f>'Girls U11'!F60</f>
        <v>17</v>
      </c>
      <c r="F12" s="8">
        <f>'Girls U11'!G60</f>
        <v>32</v>
      </c>
      <c r="G12" s="8">
        <f>'Girls U11'!H60</f>
        <v>25</v>
      </c>
      <c r="H12" s="8">
        <f>'Girls U11'!I60</f>
        <v>36</v>
      </c>
    </row>
    <row r="13" spans="1:8" ht="12.75">
      <c r="A13" s="20" t="s">
        <v>50</v>
      </c>
      <c r="B13" s="25">
        <f aca="true" t="shared" si="0" ref="B13:H13">SUM(B11:B12)</f>
        <v>51</v>
      </c>
      <c r="C13" s="25">
        <f t="shared" si="0"/>
        <v>19</v>
      </c>
      <c r="D13" s="25">
        <f t="shared" si="0"/>
        <v>92</v>
      </c>
      <c r="E13" s="25">
        <f t="shared" si="0"/>
        <v>50</v>
      </c>
      <c r="F13" s="25">
        <f t="shared" si="0"/>
        <v>55</v>
      </c>
      <c r="G13" s="25">
        <f t="shared" si="0"/>
        <v>51</v>
      </c>
      <c r="H13" s="25">
        <f t="shared" si="0"/>
        <v>72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55</v>
      </c>
      <c r="B15" s="27">
        <f>RANK(B13,$B13:$H13,0)</f>
        <v>4</v>
      </c>
      <c r="C15" s="27">
        <f aca="true" t="shared" si="1" ref="C15:H15">RANK(C13,$B13:$H13,0)</f>
        <v>7</v>
      </c>
      <c r="D15" s="27">
        <f t="shared" si="1"/>
        <v>1</v>
      </c>
      <c r="E15" s="27">
        <f t="shared" si="1"/>
        <v>6</v>
      </c>
      <c r="F15" s="27">
        <f t="shared" si="1"/>
        <v>3</v>
      </c>
      <c r="G15" s="27">
        <f t="shared" si="1"/>
        <v>4</v>
      </c>
      <c r="H15" s="27">
        <f t="shared" si="1"/>
        <v>2</v>
      </c>
    </row>
    <row r="17" ht="12.75">
      <c r="A17" s="4" t="s">
        <v>51</v>
      </c>
    </row>
    <row r="18" spans="1:8" ht="12.75">
      <c r="A18" t="s">
        <v>46</v>
      </c>
      <c r="B18" s="8">
        <f>'Boys U13'!C53</f>
        <v>38</v>
      </c>
      <c r="C18" s="8">
        <f>'Boys U13'!D53</f>
        <v>8</v>
      </c>
      <c r="D18" s="8">
        <f>'Boys U13'!E53</f>
        <v>36</v>
      </c>
      <c r="E18" s="8">
        <f>'Boys U13'!F53</f>
        <v>31</v>
      </c>
      <c r="F18" s="8">
        <f>'Boys U13'!G53</f>
        <v>11</v>
      </c>
      <c r="G18" s="8">
        <f>'Boys U13'!H53</f>
        <v>20</v>
      </c>
      <c r="H18" s="8">
        <f>'Boys U13'!I53</f>
        <v>33</v>
      </c>
    </row>
    <row r="19" spans="1:8" ht="12.75">
      <c r="A19" t="s">
        <v>47</v>
      </c>
      <c r="B19" s="8">
        <f>'Girls U13'!C54</f>
        <v>27</v>
      </c>
      <c r="C19" s="8">
        <f>'Girls U13'!D54</f>
        <v>19</v>
      </c>
      <c r="D19" s="8">
        <f>'Girls U13'!E54</f>
        <v>44</v>
      </c>
      <c r="E19" s="8">
        <f>'Girls U13'!F54</f>
        <v>31</v>
      </c>
      <c r="F19" s="8">
        <f>'Girls U13'!G54</f>
        <v>24</v>
      </c>
      <c r="G19" s="8">
        <f>'Girls U13'!H54</f>
        <v>18</v>
      </c>
      <c r="H19" s="8">
        <f>'Girls U13'!I54</f>
        <v>49</v>
      </c>
    </row>
    <row r="20" spans="1:8" ht="12.75">
      <c r="A20" s="20" t="s">
        <v>50</v>
      </c>
      <c r="B20" s="25">
        <f>SUM(B18:B19)</f>
        <v>65</v>
      </c>
      <c r="C20" s="25">
        <f aca="true" t="shared" si="2" ref="C20:H20">SUM(C18:C19)</f>
        <v>27</v>
      </c>
      <c r="D20" s="25">
        <f t="shared" si="2"/>
        <v>80</v>
      </c>
      <c r="E20" s="25">
        <f t="shared" si="2"/>
        <v>62</v>
      </c>
      <c r="F20" s="25">
        <f t="shared" si="2"/>
        <v>35</v>
      </c>
      <c r="G20" s="25">
        <f t="shared" si="2"/>
        <v>38</v>
      </c>
      <c r="H20" s="25">
        <f t="shared" si="2"/>
        <v>82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55</v>
      </c>
      <c r="B22" s="27">
        <f>RANK(B20,$B20:$H20,0)</f>
        <v>3</v>
      </c>
      <c r="C22" s="27">
        <f aca="true" t="shared" si="3" ref="C22:H22">RANK(C20,$B20:$H20,0)</f>
        <v>7</v>
      </c>
      <c r="D22" s="27">
        <f t="shared" si="3"/>
        <v>2</v>
      </c>
      <c r="E22" s="27">
        <f t="shared" si="3"/>
        <v>4</v>
      </c>
      <c r="F22" s="27">
        <f t="shared" si="3"/>
        <v>6</v>
      </c>
      <c r="G22" s="27">
        <f t="shared" si="3"/>
        <v>5</v>
      </c>
      <c r="H22" s="27">
        <f t="shared" si="3"/>
        <v>1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t="s">
        <v>46</v>
      </c>
      <c r="B25" s="8">
        <f>'Results by event'!C49</f>
        <v>0</v>
      </c>
      <c r="C25" s="8">
        <f>'Results by event'!D49</f>
        <v>239</v>
      </c>
      <c r="D25" s="8">
        <f>'Results by event'!E49</f>
        <v>49</v>
      </c>
      <c r="E25" s="8">
        <f>'Results by event'!F49</f>
        <v>0</v>
      </c>
      <c r="F25" s="8">
        <f>'Results by event'!G49</f>
        <v>0</v>
      </c>
      <c r="G25" s="8">
        <f>'Results by event'!H49</f>
        <v>18</v>
      </c>
      <c r="H25" s="8">
        <f>'Results by event'!I49</f>
        <v>181</v>
      </c>
    </row>
    <row r="26" spans="1:8" ht="12.75">
      <c r="A26" s="20" t="s">
        <v>50</v>
      </c>
      <c r="B26" s="25">
        <f aca="true" t="shared" si="4" ref="B26:H26">B25</f>
        <v>0</v>
      </c>
      <c r="C26" s="25">
        <f t="shared" si="4"/>
        <v>239</v>
      </c>
      <c r="D26" s="25">
        <f t="shared" si="4"/>
        <v>49</v>
      </c>
      <c r="E26" s="25">
        <f t="shared" si="4"/>
        <v>0</v>
      </c>
      <c r="F26" s="25">
        <f t="shared" si="4"/>
        <v>0</v>
      </c>
      <c r="G26" s="25">
        <f t="shared" si="4"/>
        <v>18</v>
      </c>
      <c r="H26" s="25">
        <f t="shared" si="4"/>
        <v>181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55</v>
      </c>
      <c r="B28" s="27">
        <f>RANK(B26,$B26:$H26,0)</f>
        <v>5</v>
      </c>
      <c r="C28" s="27">
        <f aca="true" t="shared" si="5" ref="C28:H28">RANK(C26,$B26:$H26,0)</f>
        <v>1</v>
      </c>
      <c r="D28" s="27">
        <f t="shared" si="5"/>
        <v>3</v>
      </c>
      <c r="E28" s="27">
        <f t="shared" si="5"/>
        <v>5</v>
      </c>
      <c r="F28" s="27">
        <f t="shared" si="5"/>
        <v>5</v>
      </c>
      <c r="G28" s="27">
        <f t="shared" si="5"/>
        <v>4</v>
      </c>
      <c r="H28" s="27">
        <f t="shared" si="5"/>
        <v>2</v>
      </c>
    </row>
    <row r="29" spans="1:8" ht="12.75">
      <c r="A29" s="4"/>
      <c r="B29" s="8"/>
      <c r="C29" s="8"/>
      <c r="D29" s="8"/>
      <c r="E29" s="8"/>
      <c r="F29" s="8"/>
      <c r="G29" s="8"/>
      <c r="H29" s="8"/>
    </row>
    <row r="30" spans="1:8" ht="12.75">
      <c r="A30" t="s">
        <v>47</v>
      </c>
      <c r="B30" s="8">
        <f>'Results by event'!C52</f>
        <v>53</v>
      </c>
      <c r="C30" s="8">
        <f>'Results by event'!D52</f>
        <v>183</v>
      </c>
      <c r="D30" s="8">
        <f>'Results by event'!E52</f>
        <v>163</v>
      </c>
      <c r="E30" s="8">
        <f>'Results by event'!F52</f>
        <v>0</v>
      </c>
      <c r="F30" s="8">
        <f>'Results by event'!G52</f>
        <v>159</v>
      </c>
      <c r="G30" s="8">
        <f>'Results by event'!H52</f>
        <v>0</v>
      </c>
      <c r="H30" s="8">
        <f>'Results by event'!I52</f>
        <v>241</v>
      </c>
    </row>
    <row r="31" spans="1:8" ht="12.75">
      <c r="A31" s="20" t="s">
        <v>50</v>
      </c>
      <c r="B31" s="25">
        <f aca="true" t="shared" si="6" ref="B31:H31">B30</f>
        <v>53</v>
      </c>
      <c r="C31" s="25">
        <f t="shared" si="6"/>
        <v>183</v>
      </c>
      <c r="D31" s="25">
        <f t="shared" si="6"/>
        <v>163</v>
      </c>
      <c r="E31" s="25">
        <f t="shared" si="6"/>
        <v>0</v>
      </c>
      <c r="F31" s="25">
        <f t="shared" si="6"/>
        <v>159</v>
      </c>
      <c r="G31" s="25">
        <f t="shared" si="6"/>
        <v>0</v>
      </c>
      <c r="H31" s="25">
        <f t="shared" si="6"/>
        <v>241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55</v>
      </c>
      <c r="B33" s="29">
        <f>RANK(B31,$B31:$H31,0)</f>
        <v>5</v>
      </c>
      <c r="C33" s="29">
        <f aca="true" t="shared" si="7" ref="C33:H33">RANK(C31,$B31:$H31,0)</f>
        <v>2</v>
      </c>
      <c r="D33" s="29">
        <f t="shared" si="7"/>
        <v>3</v>
      </c>
      <c r="E33" s="29">
        <f t="shared" si="7"/>
        <v>6</v>
      </c>
      <c r="F33" s="29">
        <f t="shared" si="7"/>
        <v>4</v>
      </c>
      <c r="G33" s="29">
        <f t="shared" si="7"/>
        <v>6</v>
      </c>
      <c r="H33" s="29">
        <f t="shared" si="7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8" width="11.421875" style="0" customWidth="1"/>
  </cols>
  <sheetData>
    <row r="1" spans="1:9" ht="15.7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8" ht="12.75">
      <c r="A2" s="31"/>
      <c r="B2" s="32"/>
      <c r="C2" s="32"/>
      <c r="D2" s="32"/>
      <c r="E2" s="32"/>
      <c r="F2" s="32"/>
      <c r="G2" s="32"/>
      <c r="H2" s="32"/>
    </row>
    <row r="3" spans="1:9" ht="12.75">
      <c r="A3" s="3" t="s">
        <v>57</v>
      </c>
      <c r="B3" s="4"/>
      <c r="C3" s="4" t="str">
        <f>'Boys U11'!C2</f>
        <v>Wantage Sports Centre</v>
      </c>
      <c r="D3" s="4"/>
      <c r="E3" s="4"/>
      <c r="I3" s="3"/>
    </row>
    <row r="4" spans="1:9" ht="12.75">
      <c r="A4" s="3"/>
      <c r="B4" s="4"/>
      <c r="C4" s="4"/>
      <c r="D4" s="4"/>
      <c r="E4" s="4"/>
      <c r="I4" s="3"/>
    </row>
    <row r="5" spans="1:9" ht="12.75">
      <c r="A5" s="41" t="str">
        <f>'Boys U11'!I2</f>
        <v>10th February 2019</v>
      </c>
      <c r="B5" s="3" t="str">
        <f>'Boys U11'!C5</f>
        <v>Abingdon</v>
      </c>
      <c r="C5" s="3" t="str">
        <f>'Boys U11'!D5</f>
        <v>Banbury</v>
      </c>
      <c r="D5" s="3" t="str">
        <f>'Boys U11'!E5</f>
        <v>Bicester</v>
      </c>
      <c r="E5" s="3" t="str">
        <f>'Boys U11'!F5</f>
        <v>Oxford</v>
      </c>
      <c r="F5" s="3" t="str">
        <f>'Boys U11'!G5</f>
        <v>Radley</v>
      </c>
      <c r="G5" s="3" t="str">
        <f>'Boys U11'!H5</f>
        <v>White Horse</v>
      </c>
      <c r="H5" s="3" t="str">
        <f>'Boys U11'!I5</f>
        <v>Witney</v>
      </c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48</v>
      </c>
      <c r="B7" s="2"/>
      <c r="C7" s="2"/>
      <c r="D7" s="2"/>
      <c r="E7" s="2"/>
      <c r="F7" s="2"/>
      <c r="G7" s="2"/>
      <c r="H7" s="2"/>
      <c r="I7" s="92"/>
    </row>
    <row r="8" spans="1:9" ht="12.75">
      <c r="A8" t="s">
        <v>46</v>
      </c>
      <c r="B8" s="8">
        <f>'Summary Results'!B11</f>
        <v>29</v>
      </c>
      <c r="C8" s="8">
        <f>'Summary Results'!C11</f>
        <v>5</v>
      </c>
      <c r="D8" s="8">
        <f>'Summary Results'!D11</f>
        <v>43</v>
      </c>
      <c r="E8" s="8">
        <f>'Summary Results'!E11</f>
        <v>33</v>
      </c>
      <c r="F8" s="8">
        <f>'Summary Results'!F11</f>
        <v>23</v>
      </c>
      <c r="G8" s="8">
        <f>'Summary Results'!G11</f>
        <v>26</v>
      </c>
      <c r="H8" s="8">
        <f>'Summary Results'!H11</f>
        <v>36</v>
      </c>
      <c r="I8" s="92"/>
    </row>
    <row r="9" spans="1:9" ht="12.75">
      <c r="A9" t="s">
        <v>47</v>
      </c>
      <c r="B9" s="8">
        <f>'Summary Results'!B12</f>
        <v>22</v>
      </c>
      <c r="C9" s="8">
        <f>'Summary Results'!C12</f>
        <v>14</v>
      </c>
      <c r="D9" s="8">
        <f>'Summary Results'!D12</f>
        <v>49</v>
      </c>
      <c r="E9" s="8">
        <f>'Summary Results'!E12</f>
        <v>17</v>
      </c>
      <c r="F9" s="8">
        <f>'Summary Results'!F12</f>
        <v>32</v>
      </c>
      <c r="G9" s="8">
        <f>'Summary Results'!G12</f>
        <v>25</v>
      </c>
      <c r="H9" s="8">
        <f>'Summary Results'!H12</f>
        <v>36</v>
      </c>
      <c r="I9" s="92"/>
    </row>
    <row r="10" spans="1:9" ht="12.75">
      <c r="A10" s="20" t="s">
        <v>50</v>
      </c>
      <c r="B10" s="25">
        <f aca="true" t="shared" si="0" ref="B10:H10">SUM(B8:B9)</f>
        <v>51</v>
      </c>
      <c r="C10" s="25">
        <f t="shared" si="0"/>
        <v>19</v>
      </c>
      <c r="D10" s="25">
        <f t="shared" si="0"/>
        <v>92</v>
      </c>
      <c r="E10" s="25">
        <f t="shared" si="0"/>
        <v>50</v>
      </c>
      <c r="F10" s="25">
        <f t="shared" si="0"/>
        <v>55</v>
      </c>
      <c r="G10" s="25">
        <f t="shared" si="0"/>
        <v>51</v>
      </c>
      <c r="H10" s="25">
        <f t="shared" si="0"/>
        <v>72</v>
      </c>
      <c r="I10" s="92"/>
    </row>
    <row r="11" spans="2:9" ht="12.75">
      <c r="B11" s="8"/>
      <c r="C11" s="8"/>
      <c r="D11" s="8"/>
      <c r="E11" s="8"/>
      <c r="F11" s="8"/>
      <c r="G11" s="8"/>
      <c r="H11" s="8"/>
      <c r="I11" s="13"/>
    </row>
    <row r="12" spans="1:9" ht="12.75">
      <c r="A12" s="26" t="s">
        <v>55</v>
      </c>
      <c r="B12" s="27">
        <f>RANK(B10,$B10:$H10,0)</f>
        <v>4</v>
      </c>
      <c r="C12" s="27">
        <f aca="true" t="shared" si="1" ref="C12:H12">RANK(C10,$B10:$H10,0)</f>
        <v>7</v>
      </c>
      <c r="D12" s="27">
        <f t="shared" si="1"/>
        <v>1</v>
      </c>
      <c r="E12" s="27">
        <f t="shared" si="1"/>
        <v>6</v>
      </c>
      <c r="F12" s="27">
        <f t="shared" si="1"/>
        <v>3</v>
      </c>
      <c r="G12" s="27">
        <f t="shared" si="1"/>
        <v>4</v>
      </c>
      <c r="H12" s="27">
        <f t="shared" si="1"/>
        <v>2</v>
      </c>
      <c r="I12" s="92"/>
    </row>
    <row r="13" spans="1:9" ht="12.75">
      <c r="A13" s="30"/>
      <c r="B13" s="8"/>
      <c r="C13" s="8"/>
      <c r="D13" s="8"/>
      <c r="E13" s="8"/>
      <c r="F13" s="8"/>
      <c r="G13" s="8"/>
      <c r="H13" s="8"/>
      <c r="I13" s="92"/>
    </row>
    <row r="14" spans="1:9" ht="12.75">
      <c r="A14" s="4" t="s">
        <v>51</v>
      </c>
      <c r="B14" s="2"/>
      <c r="C14" s="2"/>
      <c r="D14" s="2"/>
      <c r="E14" s="2"/>
      <c r="F14" s="2"/>
      <c r="G14" s="2"/>
      <c r="H14" s="2"/>
      <c r="I14" s="28"/>
    </row>
    <row r="15" spans="1:9" ht="12.75">
      <c r="A15" t="s">
        <v>46</v>
      </c>
      <c r="B15" s="8">
        <f>'Summary Results'!B18</f>
        <v>38</v>
      </c>
      <c r="C15" s="8">
        <f>'Summary Results'!C18</f>
        <v>8</v>
      </c>
      <c r="D15" s="8">
        <f>'Summary Results'!D18</f>
        <v>36</v>
      </c>
      <c r="E15" s="8">
        <f>'Summary Results'!E18</f>
        <v>31</v>
      </c>
      <c r="F15" s="8">
        <f>'Summary Results'!F18</f>
        <v>11</v>
      </c>
      <c r="G15" s="8">
        <f>'Summary Results'!G18</f>
        <v>20</v>
      </c>
      <c r="H15" s="8">
        <f>'Summary Results'!H18</f>
        <v>33</v>
      </c>
      <c r="I15" s="13"/>
    </row>
    <row r="16" spans="1:9" ht="12.75">
      <c r="A16" t="s">
        <v>47</v>
      </c>
      <c r="B16" s="8">
        <f>'Summary Results'!B19</f>
        <v>27</v>
      </c>
      <c r="C16" s="8">
        <f>'Summary Results'!C19</f>
        <v>19</v>
      </c>
      <c r="D16" s="8">
        <f>'Summary Results'!D19</f>
        <v>44</v>
      </c>
      <c r="E16" s="8">
        <f>'Summary Results'!E19</f>
        <v>31</v>
      </c>
      <c r="F16" s="8">
        <f>'Summary Results'!F19</f>
        <v>24</v>
      </c>
      <c r="G16" s="8">
        <f>'Summary Results'!G19</f>
        <v>18</v>
      </c>
      <c r="H16" s="8">
        <f>'Summary Results'!H19</f>
        <v>49</v>
      </c>
      <c r="I16" s="28"/>
    </row>
    <row r="17" spans="1:9" ht="12.75">
      <c r="A17" s="20" t="s">
        <v>50</v>
      </c>
      <c r="B17" s="25">
        <f>SUM(B15:B16)</f>
        <v>65</v>
      </c>
      <c r="C17" s="25">
        <f aca="true" t="shared" si="2" ref="C17:H17">SUM(C15:C16)</f>
        <v>27</v>
      </c>
      <c r="D17" s="25">
        <f t="shared" si="2"/>
        <v>80</v>
      </c>
      <c r="E17" s="25">
        <f t="shared" si="2"/>
        <v>62</v>
      </c>
      <c r="F17" s="25">
        <f t="shared" si="2"/>
        <v>35</v>
      </c>
      <c r="G17" s="25">
        <f t="shared" si="2"/>
        <v>38</v>
      </c>
      <c r="H17" s="25">
        <f t="shared" si="2"/>
        <v>82</v>
      </c>
      <c r="I17" s="28"/>
    </row>
    <row r="18" spans="2:9" ht="12.75">
      <c r="B18" s="8"/>
      <c r="C18" s="8"/>
      <c r="D18" s="8"/>
      <c r="E18" s="8"/>
      <c r="F18" s="8"/>
      <c r="G18" s="8"/>
      <c r="H18" s="8"/>
      <c r="I18" s="92"/>
    </row>
    <row r="19" spans="1:9" ht="12.75">
      <c r="A19" s="26" t="s">
        <v>55</v>
      </c>
      <c r="B19" s="27">
        <f aca="true" t="shared" si="3" ref="B19:H19">RANK(B17,$B17:$H17,0)</f>
        <v>3</v>
      </c>
      <c r="C19" s="27">
        <f t="shared" si="3"/>
        <v>7</v>
      </c>
      <c r="D19" s="27">
        <f t="shared" si="3"/>
        <v>2</v>
      </c>
      <c r="E19" s="27">
        <f t="shared" si="3"/>
        <v>4</v>
      </c>
      <c r="F19" s="27">
        <f t="shared" si="3"/>
        <v>6</v>
      </c>
      <c r="G19" s="27">
        <f t="shared" si="3"/>
        <v>5</v>
      </c>
      <c r="H19" s="27">
        <f t="shared" si="3"/>
        <v>1</v>
      </c>
      <c r="I19" s="92"/>
    </row>
    <row r="20" spans="1:9" ht="12.75">
      <c r="A20" s="31"/>
      <c r="B20" s="13"/>
      <c r="C20" s="13"/>
      <c r="D20" s="13"/>
      <c r="E20" s="13"/>
      <c r="F20" s="13"/>
      <c r="G20" s="13"/>
      <c r="H20" s="13"/>
      <c r="I20" s="92"/>
    </row>
    <row r="21" spans="1:9" ht="12.75">
      <c r="A21" s="109" t="s">
        <v>52</v>
      </c>
      <c r="I21" s="92"/>
    </row>
    <row r="22" spans="1:9" ht="12.75">
      <c r="A22" t="s">
        <v>46</v>
      </c>
      <c r="B22" s="25">
        <f>'Summary Results'!B25</f>
        <v>0</v>
      </c>
      <c r="C22" s="25">
        <f>'Summary Results'!C25</f>
        <v>239</v>
      </c>
      <c r="D22" s="25">
        <f>'Summary Results'!D25</f>
        <v>49</v>
      </c>
      <c r="E22" s="25">
        <f>'Summary Results'!E25</f>
        <v>0</v>
      </c>
      <c r="F22" s="25">
        <f>'Summary Results'!F25</f>
        <v>0</v>
      </c>
      <c r="G22" s="25">
        <f>'Summary Results'!G25</f>
        <v>18</v>
      </c>
      <c r="H22" s="25">
        <f>'Summary Results'!H25</f>
        <v>181</v>
      </c>
      <c r="I22" s="92"/>
    </row>
    <row r="23" spans="1:9" ht="12.75">
      <c r="A23" s="20"/>
      <c r="B23" s="28"/>
      <c r="C23" s="28"/>
      <c r="D23" s="28"/>
      <c r="E23" s="28"/>
      <c r="F23" s="28"/>
      <c r="G23" s="28"/>
      <c r="H23" s="28"/>
      <c r="I23" s="13"/>
    </row>
    <row r="24" spans="1:9" ht="12.75">
      <c r="A24" s="26" t="s">
        <v>55</v>
      </c>
      <c r="B24" s="27">
        <f aca="true" t="shared" si="4" ref="B24:H24">RANK(B22,$B22:$H22,0)</f>
        <v>5</v>
      </c>
      <c r="C24" s="27">
        <f t="shared" si="4"/>
        <v>1</v>
      </c>
      <c r="D24" s="27">
        <f t="shared" si="4"/>
        <v>3</v>
      </c>
      <c r="E24" s="27">
        <f t="shared" si="4"/>
        <v>5</v>
      </c>
      <c r="F24" s="27">
        <f t="shared" si="4"/>
        <v>5</v>
      </c>
      <c r="G24" s="27">
        <f t="shared" si="4"/>
        <v>4</v>
      </c>
      <c r="H24" s="27">
        <f t="shared" si="4"/>
        <v>2</v>
      </c>
      <c r="I24" s="92"/>
    </row>
    <row r="25" spans="1:9" ht="12.75">
      <c r="A25" s="4"/>
      <c r="B25" s="8"/>
      <c r="C25" s="8"/>
      <c r="D25" s="8"/>
      <c r="E25" s="8"/>
      <c r="F25" s="8"/>
      <c r="G25" s="8"/>
      <c r="H25" s="8"/>
      <c r="I25" s="92"/>
    </row>
    <row r="26" spans="1:9" ht="12.75">
      <c r="A26" t="s">
        <v>47</v>
      </c>
      <c r="B26" s="25">
        <f>'Summary Results'!B30</f>
        <v>53</v>
      </c>
      <c r="C26" s="25">
        <f>'Summary Results'!C30</f>
        <v>183</v>
      </c>
      <c r="D26" s="25">
        <f>'Summary Results'!D30</f>
        <v>163</v>
      </c>
      <c r="E26" s="25">
        <f>'Summary Results'!E30</f>
        <v>0</v>
      </c>
      <c r="F26" s="25">
        <f>'Summary Results'!F30</f>
        <v>159</v>
      </c>
      <c r="G26" s="25">
        <f>'Summary Results'!G30</f>
        <v>0</v>
      </c>
      <c r="H26" s="25">
        <f>'Summary Results'!H30</f>
        <v>241</v>
      </c>
      <c r="I26" s="28"/>
    </row>
    <row r="27" spans="1:9" ht="12.75">
      <c r="A27" s="20"/>
      <c r="B27" s="28"/>
      <c r="C27" s="28"/>
      <c r="D27" s="28"/>
      <c r="E27" s="28"/>
      <c r="F27" s="28"/>
      <c r="G27" s="28"/>
      <c r="H27" s="28"/>
      <c r="I27" s="32"/>
    </row>
    <row r="28" spans="1:9" ht="12.75">
      <c r="A28" s="26" t="s">
        <v>55</v>
      </c>
      <c r="B28" s="29">
        <f>RANK(B26,$B26:$H26,0)</f>
        <v>5</v>
      </c>
      <c r="C28" s="29">
        <f aca="true" t="shared" si="5" ref="C28:H28">RANK(C26,$B26:$H26,0)</f>
        <v>2</v>
      </c>
      <c r="D28" s="29">
        <f t="shared" si="5"/>
        <v>3</v>
      </c>
      <c r="E28" s="29">
        <f t="shared" si="5"/>
        <v>6</v>
      </c>
      <c r="F28" s="29">
        <f t="shared" si="5"/>
        <v>4</v>
      </c>
      <c r="G28" s="29">
        <f t="shared" si="5"/>
        <v>6</v>
      </c>
      <c r="H28" s="29">
        <f t="shared" si="5"/>
        <v>1</v>
      </c>
      <c r="I28" s="32"/>
    </row>
    <row r="29" spans="1:9" ht="12.75">
      <c r="A29" s="31"/>
      <c r="B29" s="32"/>
      <c r="C29" s="32"/>
      <c r="D29" s="32"/>
      <c r="E29" s="32"/>
      <c r="F29" s="32"/>
      <c r="G29" s="32"/>
      <c r="H29" s="32"/>
      <c r="I29" s="32"/>
    </row>
    <row r="30" spans="1:9" ht="12.75">
      <c r="A30" s="31"/>
      <c r="B30" s="32"/>
      <c r="C30" s="32"/>
      <c r="D30" s="33" t="s">
        <v>76</v>
      </c>
      <c r="E30" s="33"/>
      <c r="F30" s="32"/>
      <c r="G30" s="32"/>
      <c r="H30" s="32"/>
      <c r="I30" s="92"/>
    </row>
    <row r="31" ht="12.75">
      <c r="I31" s="92"/>
    </row>
    <row r="32" spans="2:9" ht="12.75">
      <c r="B32" s="3" t="str">
        <f>'Boys U11'!C5</f>
        <v>Abingdon</v>
      </c>
      <c r="C32" s="3" t="str">
        <f>'Boys U11'!D5</f>
        <v>Banbury</v>
      </c>
      <c r="D32" s="3" t="str">
        <f>'Boys U11'!E5</f>
        <v>Bicester</v>
      </c>
      <c r="E32" s="3" t="str">
        <f>'Boys U11'!F5</f>
        <v>Oxford</v>
      </c>
      <c r="F32" s="3" t="str">
        <f>'Boys U11'!G5</f>
        <v>Radley</v>
      </c>
      <c r="G32" s="3" t="str">
        <f>'Boys U11'!H5</f>
        <v>White Horse</v>
      </c>
      <c r="H32" s="3" t="str">
        <f>'Boys U11'!I5</f>
        <v>Witney</v>
      </c>
      <c r="I32" s="92"/>
    </row>
    <row r="33" spans="1:9" ht="12.75">
      <c r="A33" s="4" t="s">
        <v>48</v>
      </c>
      <c r="B33" s="2"/>
      <c r="C33" s="2"/>
      <c r="D33" s="2"/>
      <c r="E33" s="2"/>
      <c r="F33" s="2"/>
      <c r="G33" s="2"/>
      <c r="H33" s="2"/>
      <c r="I33" s="13"/>
    </row>
    <row r="34" spans="1:9" ht="12.75">
      <c r="A34" s="35" t="s">
        <v>46</v>
      </c>
      <c r="B34" s="8">
        <f>'[1]Results 1 - 3'!B$88+B8</f>
        <v>93</v>
      </c>
      <c r="C34" s="8">
        <f>'[1]Results 1 - 3'!C$88+C8</f>
        <v>104</v>
      </c>
      <c r="D34" s="8">
        <f>'[1]Results 1 - 3'!D$88+D8</f>
        <v>162</v>
      </c>
      <c r="E34" s="8">
        <f>'[1]Results 1 - 3'!E$88+E8</f>
        <v>110</v>
      </c>
      <c r="F34" s="8">
        <f>'[1]Results 1 - 3'!F$88+F8</f>
        <v>104</v>
      </c>
      <c r="G34" s="8">
        <f>'[1]Results 1 - 3'!G$88+G8</f>
        <v>44</v>
      </c>
      <c r="H34" s="8">
        <f>'[1]Results 1 - 3'!H$88+H8</f>
        <v>160</v>
      </c>
      <c r="I34" s="92"/>
    </row>
    <row r="35" spans="1:9" ht="12.75">
      <c r="A35" s="35" t="s">
        <v>47</v>
      </c>
      <c r="B35" s="8">
        <f>'[1]Results 1 - 3'!B$89+B9</f>
        <v>76</v>
      </c>
      <c r="C35" s="8">
        <f>'[1]Results 1 - 3'!C$89+C9</f>
        <v>76</v>
      </c>
      <c r="D35" s="8">
        <f>'[1]Results 1 - 3'!D$89+D9</f>
        <v>187</v>
      </c>
      <c r="E35" s="8">
        <f>'[1]Results 1 - 3'!E$89+E9</f>
        <v>92</v>
      </c>
      <c r="F35" s="8">
        <f>'[1]Results 1 - 3'!F$89+F9</f>
        <v>83</v>
      </c>
      <c r="G35" s="8">
        <f>'[1]Results 1 - 3'!G$89+G9</f>
        <v>103</v>
      </c>
      <c r="H35" s="8">
        <f>'[1]Results 1 - 3'!H$89+H9</f>
        <v>161</v>
      </c>
      <c r="I35" s="92"/>
    </row>
    <row r="36" spans="1:9" ht="12.75">
      <c r="A36" s="20" t="s">
        <v>50</v>
      </c>
      <c r="B36" s="25">
        <f aca="true" t="shared" si="6" ref="B36:H36">SUM(B34:B35)</f>
        <v>169</v>
      </c>
      <c r="C36" s="25">
        <f t="shared" si="6"/>
        <v>180</v>
      </c>
      <c r="D36" s="25">
        <f t="shared" si="6"/>
        <v>349</v>
      </c>
      <c r="E36" s="25">
        <f t="shared" si="6"/>
        <v>202</v>
      </c>
      <c r="F36" s="25">
        <f t="shared" si="6"/>
        <v>187</v>
      </c>
      <c r="G36" s="25">
        <f t="shared" si="6"/>
        <v>147</v>
      </c>
      <c r="H36" s="25">
        <f t="shared" si="6"/>
        <v>321</v>
      </c>
      <c r="I36" s="28"/>
    </row>
    <row r="37" spans="2:9" ht="12.75">
      <c r="B37" s="8"/>
      <c r="C37" s="8"/>
      <c r="D37" s="8"/>
      <c r="E37" s="8"/>
      <c r="F37" s="8"/>
      <c r="G37" s="8"/>
      <c r="H37" s="8"/>
      <c r="I37" s="13"/>
    </row>
    <row r="38" spans="1:9" ht="12.75">
      <c r="A38" s="26" t="s">
        <v>55</v>
      </c>
      <c r="B38" s="27">
        <f>RANK(B36,$B36:$H36,0)</f>
        <v>6</v>
      </c>
      <c r="C38" s="27">
        <f aca="true" t="shared" si="7" ref="C38:H38">RANK(C36,$B36:$H36,0)</f>
        <v>5</v>
      </c>
      <c r="D38" s="27">
        <f t="shared" si="7"/>
        <v>1</v>
      </c>
      <c r="E38" s="27">
        <f t="shared" si="7"/>
        <v>3</v>
      </c>
      <c r="F38" s="27">
        <f t="shared" si="7"/>
        <v>4</v>
      </c>
      <c r="G38" s="27">
        <f t="shared" si="7"/>
        <v>7</v>
      </c>
      <c r="H38" s="27">
        <f t="shared" si="7"/>
        <v>2</v>
      </c>
      <c r="I38" s="28"/>
    </row>
    <row r="39" spans="1:9" ht="12.75">
      <c r="A39" s="31"/>
      <c r="B39" s="13"/>
      <c r="C39" s="13"/>
      <c r="D39" s="13"/>
      <c r="E39" s="13"/>
      <c r="F39" s="13"/>
      <c r="G39" s="13"/>
      <c r="H39" s="13"/>
      <c r="I39" s="28"/>
    </row>
    <row r="40" spans="1:9" ht="12.75">
      <c r="A40" s="4" t="s">
        <v>51</v>
      </c>
      <c r="B40" s="2"/>
      <c r="C40" s="2"/>
      <c r="D40" s="2"/>
      <c r="E40" s="2"/>
      <c r="F40" s="2"/>
      <c r="G40" s="2"/>
      <c r="H40" s="2"/>
      <c r="I40" s="28"/>
    </row>
    <row r="41" spans="1:9" ht="12.75">
      <c r="A41" s="35" t="s">
        <v>46</v>
      </c>
      <c r="B41" s="8">
        <f>'[1]Results 1 - 3'!B$95+B15</f>
        <v>96</v>
      </c>
      <c r="C41" s="8">
        <f>'[1]Results 1 - 3'!C$95+C15</f>
        <v>98</v>
      </c>
      <c r="D41" s="8">
        <f>'[1]Results 1 - 3'!D$95+D15</f>
        <v>134</v>
      </c>
      <c r="E41" s="8">
        <f>'[1]Results 1 - 3'!E$95+E15</f>
        <v>112</v>
      </c>
      <c r="F41" s="8">
        <f>'[1]Results 1 - 3'!F$95+F15</f>
        <v>49</v>
      </c>
      <c r="G41" s="8">
        <f>'[1]Results 1 - 3'!G$95+G15</f>
        <v>44</v>
      </c>
      <c r="H41" s="8">
        <f>'[1]Results 1 - 3'!H$95+H15</f>
        <v>135</v>
      </c>
      <c r="I41" s="92"/>
    </row>
    <row r="42" spans="1:9" ht="12.75">
      <c r="A42" s="35" t="s">
        <v>47</v>
      </c>
      <c r="B42" s="8">
        <f>'[1]Results 1 - 3'!B$96+B16</f>
        <v>106</v>
      </c>
      <c r="C42" s="8">
        <f>'[1]Results 1 - 3'!C$96+C16</f>
        <v>95</v>
      </c>
      <c r="D42" s="8">
        <f>'[1]Results 1 - 3'!D$96+D16</f>
        <v>183</v>
      </c>
      <c r="E42" s="8">
        <f>'[1]Results 1 - 3'!E$96+E16</f>
        <v>127</v>
      </c>
      <c r="F42" s="8">
        <f>'[1]Results 1 - 3'!F$96+F16</f>
        <v>77</v>
      </c>
      <c r="G42" s="8">
        <f>'[1]Results 1 - 3'!G$96+G16</f>
        <v>52</v>
      </c>
      <c r="H42" s="8">
        <f>'[1]Results 1 - 3'!H$96+H16</f>
        <v>188</v>
      </c>
      <c r="I42" s="92"/>
    </row>
    <row r="43" spans="1:9" ht="12.75">
      <c r="A43" s="20" t="s">
        <v>50</v>
      </c>
      <c r="B43" s="25">
        <f aca="true" t="shared" si="8" ref="B43:H43">SUM(B41:B42)</f>
        <v>202</v>
      </c>
      <c r="C43" s="25">
        <f t="shared" si="8"/>
        <v>193</v>
      </c>
      <c r="D43" s="25">
        <f t="shared" si="8"/>
        <v>317</v>
      </c>
      <c r="E43" s="25">
        <f t="shared" si="8"/>
        <v>239</v>
      </c>
      <c r="F43" s="25">
        <f t="shared" si="8"/>
        <v>126</v>
      </c>
      <c r="G43" s="25">
        <f t="shared" si="8"/>
        <v>96</v>
      </c>
      <c r="H43" s="25">
        <f t="shared" si="8"/>
        <v>323</v>
      </c>
      <c r="I43" s="92"/>
    </row>
    <row r="44" spans="2:12" ht="12.75">
      <c r="B44" s="8"/>
      <c r="C44" s="8"/>
      <c r="D44" s="8"/>
      <c r="E44" s="8"/>
      <c r="F44" s="8"/>
      <c r="G44" s="8"/>
      <c r="H44" s="8"/>
      <c r="I44" s="92"/>
      <c r="K44" s="104"/>
      <c r="L44" s="104"/>
    </row>
    <row r="45" spans="1:12" ht="12.75">
      <c r="A45" s="26" t="s">
        <v>55</v>
      </c>
      <c r="B45" s="27">
        <f aca="true" t="shared" si="9" ref="B45:H45">RANK(B43,$B43:$H43,0)</f>
        <v>4</v>
      </c>
      <c r="C45" s="27">
        <f t="shared" si="9"/>
        <v>5</v>
      </c>
      <c r="D45" s="27">
        <f t="shared" si="9"/>
        <v>2</v>
      </c>
      <c r="E45" s="27">
        <f t="shared" si="9"/>
        <v>3</v>
      </c>
      <c r="F45" s="27">
        <f t="shared" si="9"/>
        <v>6</v>
      </c>
      <c r="G45" s="27">
        <f t="shared" si="9"/>
        <v>7</v>
      </c>
      <c r="H45" s="27">
        <f t="shared" si="9"/>
        <v>1</v>
      </c>
      <c r="I45" s="13"/>
      <c r="K45" s="104"/>
      <c r="L45" s="104"/>
    </row>
    <row r="46" ht="12.75">
      <c r="I46" s="92"/>
    </row>
    <row r="47" spans="1:9" ht="12.75">
      <c r="A47" s="4" t="s">
        <v>52</v>
      </c>
      <c r="B47" s="8"/>
      <c r="C47" s="8"/>
      <c r="D47" s="8"/>
      <c r="E47" s="8"/>
      <c r="F47" s="8"/>
      <c r="G47" s="8"/>
      <c r="H47" s="8"/>
      <c r="I47" s="92"/>
    </row>
    <row r="48" spans="1:9" ht="12.75">
      <c r="A48" s="35" t="s">
        <v>46</v>
      </c>
      <c r="B48" s="25">
        <f>'[1]Results 1 - 3'!B$102+B22</f>
        <v>84</v>
      </c>
      <c r="C48" s="25">
        <f>'[1]Results 1 - 3'!C$102+C22</f>
        <v>770</v>
      </c>
      <c r="D48" s="25">
        <f>'[1]Results 1 - 3'!D$102+D22</f>
        <v>632</v>
      </c>
      <c r="E48" s="25">
        <f>'[1]Results 1 - 3'!E$102+E22</f>
        <v>0</v>
      </c>
      <c r="F48" s="25">
        <f>'[1]Results 1 - 3'!F$102+F22</f>
        <v>114</v>
      </c>
      <c r="G48" s="25">
        <f>'[1]Results 1 - 3'!G$102+G22</f>
        <v>87</v>
      </c>
      <c r="H48" s="25">
        <f>'[1]Results 1 - 3'!H$102+H22</f>
        <v>830</v>
      </c>
      <c r="I48" s="92"/>
    </row>
    <row r="49" spans="1:9" ht="12.75">
      <c r="A49" s="20"/>
      <c r="B49" s="28"/>
      <c r="C49" s="28"/>
      <c r="D49" s="28"/>
      <c r="E49" s="28"/>
      <c r="F49" s="28"/>
      <c r="G49" s="28"/>
      <c r="H49" s="28"/>
      <c r="I49" s="28"/>
    </row>
    <row r="50" spans="1:9" ht="12.75">
      <c r="A50" s="26" t="s">
        <v>55</v>
      </c>
      <c r="B50" s="27">
        <f aca="true" t="shared" si="10" ref="B50:H50">RANK(B48,$B48:$H48,0)</f>
        <v>6</v>
      </c>
      <c r="C50" s="27">
        <f t="shared" si="10"/>
        <v>2</v>
      </c>
      <c r="D50" s="27">
        <f t="shared" si="10"/>
        <v>3</v>
      </c>
      <c r="E50" s="27">
        <f t="shared" si="10"/>
        <v>7</v>
      </c>
      <c r="F50" s="27">
        <f t="shared" si="10"/>
        <v>4</v>
      </c>
      <c r="G50" s="27">
        <f t="shared" si="10"/>
        <v>5</v>
      </c>
      <c r="H50" s="27">
        <f t="shared" si="10"/>
        <v>1</v>
      </c>
      <c r="I50" s="32"/>
    </row>
    <row r="51" ht="12.75">
      <c r="I51" s="32"/>
    </row>
    <row r="52" spans="1:9" ht="12.75">
      <c r="A52" s="35" t="s">
        <v>47</v>
      </c>
      <c r="B52" s="25">
        <f>'[1]Results 1 - 3'!B$105+B26</f>
        <v>155</v>
      </c>
      <c r="C52" s="25">
        <f>'[1]Results 1 - 3'!C$105+C26</f>
        <v>686</v>
      </c>
      <c r="D52" s="25">
        <f>'[1]Results 1 - 3'!D$105+D26</f>
        <v>763</v>
      </c>
      <c r="E52" s="25">
        <f>'[1]Results 1 - 3'!E$105+E26</f>
        <v>0</v>
      </c>
      <c r="F52" s="25">
        <f>'[1]Results 1 - 3'!F$105+F26</f>
        <v>306</v>
      </c>
      <c r="G52" s="25">
        <f>'[1]Results 1 - 3'!G$105+G26</f>
        <v>54</v>
      </c>
      <c r="H52" s="25">
        <f>'[1]Results 1 - 3'!H$105+H26</f>
        <v>987</v>
      </c>
      <c r="I52" s="32"/>
    </row>
    <row r="53" spans="1:9" ht="12.75">
      <c r="A53" s="20"/>
      <c r="B53" s="28"/>
      <c r="C53" s="28"/>
      <c r="D53" s="28"/>
      <c r="E53" s="28"/>
      <c r="F53" s="28"/>
      <c r="G53" s="28"/>
      <c r="H53" s="28"/>
      <c r="I53" s="32"/>
    </row>
    <row r="54" spans="1:8" ht="12.75">
      <c r="A54" s="26" t="s">
        <v>55</v>
      </c>
      <c r="B54" s="29">
        <f>RANK(B52,$B52:$H52,0)</f>
        <v>5</v>
      </c>
      <c r="C54" s="29">
        <f aca="true" t="shared" si="11" ref="C54:H54">RANK(C52,$B52:$H52,0)</f>
        <v>3</v>
      </c>
      <c r="D54" s="29">
        <f t="shared" si="11"/>
        <v>2</v>
      </c>
      <c r="E54" s="29">
        <f t="shared" si="11"/>
        <v>7</v>
      </c>
      <c r="F54" s="29">
        <f t="shared" si="11"/>
        <v>4</v>
      </c>
      <c r="G54" s="29">
        <f t="shared" si="11"/>
        <v>6</v>
      </c>
      <c r="H54" s="29">
        <f t="shared" si="11"/>
        <v>1</v>
      </c>
    </row>
    <row r="55" ht="12.75">
      <c r="I55" s="93"/>
    </row>
    <row r="56" spans="3:9" ht="12.75">
      <c r="C56" s="4"/>
      <c r="F56" s="4"/>
      <c r="I56" s="28"/>
    </row>
    <row r="57" ht="12.75">
      <c r="I57" s="28"/>
    </row>
    <row r="58" ht="12.75">
      <c r="I58" s="92"/>
    </row>
    <row r="59" ht="12.75">
      <c r="I59" s="92"/>
    </row>
    <row r="60" spans="4:9" ht="12.75">
      <c r="D60" s="36"/>
      <c r="E60" s="36"/>
      <c r="I60" s="92"/>
    </row>
    <row r="61" ht="12.75">
      <c r="I61" s="92"/>
    </row>
    <row r="62" ht="12.75">
      <c r="I62" s="13"/>
    </row>
    <row r="63" ht="12.75">
      <c r="I63" s="92"/>
    </row>
    <row r="64" spans="3:9" ht="12.75">
      <c r="C64" s="4"/>
      <c r="F64" s="4"/>
      <c r="I64" s="92"/>
    </row>
    <row r="65" ht="12.75">
      <c r="I65" s="28"/>
    </row>
    <row r="66" ht="12.75">
      <c r="I66" s="13"/>
    </row>
    <row r="67" ht="12.75">
      <c r="I67" s="28"/>
    </row>
    <row r="68" ht="12.75">
      <c r="I68" s="28"/>
    </row>
    <row r="69" ht="12.75">
      <c r="I69" s="92"/>
    </row>
    <row r="70" ht="12.75">
      <c r="I70" s="92"/>
    </row>
    <row r="71" spans="4:9" ht="12.75">
      <c r="D71" s="37"/>
      <c r="E71" s="37"/>
      <c r="I71" s="92"/>
    </row>
    <row r="72" ht="12.75">
      <c r="I72" s="92"/>
    </row>
    <row r="73" ht="12.75">
      <c r="I73" s="13"/>
    </row>
    <row r="74" ht="12.75">
      <c r="I74" s="92"/>
    </row>
    <row r="75" ht="12.75">
      <c r="I75" s="92"/>
    </row>
    <row r="76" ht="12.75">
      <c r="I76" s="28"/>
    </row>
    <row r="77" ht="12.75">
      <c r="I77" s="32"/>
    </row>
    <row r="78" ht="12.75">
      <c r="I78" s="32"/>
    </row>
    <row r="103" ht="12.75">
      <c r="I103" s="32"/>
    </row>
    <row r="104" ht="12.75">
      <c r="I104" s="32"/>
    </row>
    <row r="105" ht="12.75">
      <c r="I105" s="32"/>
    </row>
    <row r="106" ht="12.75">
      <c r="I106" s="32"/>
    </row>
    <row r="107" ht="12.75">
      <c r="I107" s="32"/>
    </row>
    <row r="108" ht="12.75">
      <c r="I108" s="32"/>
    </row>
    <row r="109" ht="12.75">
      <c r="I109" s="32"/>
    </row>
    <row r="110" ht="12.75">
      <c r="I110" s="32"/>
    </row>
    <row r="129" ht="12.75">
      <c r="J129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zoomScalePageLayoutView="0" workbookViewId="0" topLeftCell="A40">
      <selection activeCell="E54" sqref="E54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1.421875" style="2" bestFit="1" customWidth="1"/>
    <col min="5" max="5" width="14.00390625" style="2" customWidth="1"/>
    <col min="6" max="6" width="12.421875" style="2" customWidth="1"/>
    <col min="7" max="7" width="9.7109375" style="2" bestFit="1" customWidth="1"/>
    <col min="8" max="9" width="12.28125" style="2" bestFit="1" customWidth="1"/>
  </cols>
  <sheetData>
    <row r="2" spans="1:9" ht="12.75">
      <c r="A2" s="1" t="str">
        <f>'Boys U11'!A2</f>
        <v>Venue : </v>
      </c>
      <c r="E2" s="3" t="str">
        <f>'Boys U11'!C2</f>
        <v>Wantage Sports Centre</v>
      </c>
      <c r="H2" s="3" t="str">
        <f>'Boys U11'!H2</f>
        <v>Date - </v>
      </c>
      <c r="I2" s="41" t="str">
        <f>'Boys U11'!I2</f>
        <v>10th February 2019</v>
      </c>
    </row>
    <row r="5" spans="2:9" ht="12.75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2:6" ht="12.75">
      <c r="B6" s="4" t="s">
        <v>6</v>
      </c>
      <c r="F6" s="3"/>
    </row>
    <row r="7" spans="2:6" ht="12.75">
      <c r="B7" s="4"/>
      <c r="E7" s="94"/>
      <c r="F7" s="94"/>
    </row>
    <row r="8" spans="1:9" ht="12.75">
      <c r="A8" s="3">
        <v>1</v>
      </c>
      <c r="B8" t="s">
        <v>7</v>
      </c>
      <c r="C8" s="91" t="s">
        <v>307</v>
      </c>
      <c r="D8" s="91" t="s">
        <v>304</v>
      </c>
      <c r="E8" s="191" t="s">
        <v>301</v>
      </c>
      <c r="F8" s="91" t="s">
        <v>303</v>
      </c>
      <c r="G8" s="91" t="s">
        <v>305</v>
      </c>
      <c r="H8" s="91" t="s">
        <v>306</v>
      </c>
      <c r="I8" s="91" t="s">
        <v>302</v>
      </c>
    </row>
    <row r="9" spans="1:9" ht="12.75">
      <c r="A9" s="3"/>
      <c r="B9" s="6" t="s">
        <v>8</v>
      </c>
      <c r="C9" s="7">
        <v>2</v>
      </c>
      <c r="D9" s="7">
        <v>1</v>
      </c>
      <c r="E9" s="192">
        <v>7</v>
      </c>
      <c r="F9" s="7">
        <v>5</v>
      </c>
      <c r="G9" s="7">
        <v>4</v>
      </c>
      <c r="H9" s="7">
        <v>3</v>
      </c>
      <c r="I9" s="7">
        <v>6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2" t="s">
        <v>232</v>
      </c>
      <c r="D11" s="2" t="s">
        <v>137</v>
      </c>
      <c r="E11" s="193" t="s">
        <v>267</v>
      </c>
      <c r="F11" s="2" t="s">
        <v>133</v>
      </c>
      <c r="G11" s="2" t="s">
        <v>125</v>
      </c>
      <c r="H11" s="2" t="s">
        <v>221</v>
      </c>
      <c r="I11" s="2" t="s">
        <v>119</v>
      </c>
    </row>
    <row r="12" spans="1:13" ht="12.75">
      <c r="A12" s="3"/>
      <c r="B12" t="s">
        <v>7</v>
      </c>
      <c r="C12" s="9">
        <v>13.3</v>
      </c>
      <c r="D12" s="9">
        <v>14</v>
      </c>
      <c r="E12" s="194">
        <v>13.2</v>
      </c>
      <c r="F12" s="9">
        <v>14.3</v>
      </c>
      <c r="G12" s="9">
        <v>14.2</v>
      </c>
      <c r="H12" s="9">
        <v>14.1</v>
      </c>
      <c r="I12" s="9">
        <v>14.4</v>
      </c>
      <c r="M12" s="8"/>
    </row>
    <row r="13" spans="1:9" ht="12.75">
      <c r="A13" s="3"/>
      <c r="B13" t="s">
        <v>11</v>
      </c>
      <c r="C13" s="2" t="s">
        <v>233</v>
      </c>
      <c r="D13" s="2" t="s">
        <v>138</v>
      </c>
      <c r="E13" s="94" t="s">
        <v>268</v>
      </c>
      <c r="F13" s="2" t="s">
        <v>134</v>
      </c>
      <c r="G13" s="2" t="s">
        <v>126</v>
      </c>
      <c r="H13" s="2" t="s">
        <v>222</v>
      </c>
      <c r="I13" s="2" t="s">
        <v>120</v>
      </c>
    </row>
    <row r="14" spans="1:9" ht="12.75">
      <c r="A14" s="3"/>
      <c r="B14" t="s">
        <v>7</v>
      </c>
      <c r="C14" s="9">
        <v>13.4</v>
      </c>
      <c r="D14" s="9">
        <v>15.6</v>
      </c>
      <c r="E14" s="9">
        <v>13.4</v>
      </c>
      <c r="F14" s="9">
        <v>14.7</v>
      </c>
      <c r="G14" s="9">
        <v>13.9</v>
      </c>
      <c r="H14" s="9">
        <v>14.5</v>
      </c>
      <c r="I14" s="9">
        <v>14.3</v>
      </c>
    </row>
    <row r="15" spans="1:9" ht="12.75">
      <c r="A15" s="3"/>
      <c r="B15" t="s">
        <v>33</v>
      </c>
      <c r="C15" s="94" t="s">
        <v>234</v>
      </c>
      <c r="D15" s="8" t="s">
        <v>139</v>
      </c>
      <c r="E15" s="105" t="s">
        <v>269</v>
      </c>
      <c r="F15" s="105" t="s">
        <v>136</v>
      </c>
      <c r="G15" s="8" t="s">
        <v>127</v>
      </c>
      <c r="H15" s="8" t="s">
        <v>223</v>
      </c>
      <c r="I15" s="8" t="s">
        <v>121</v>
      </c>
    </row>
    <row r="16" spans="1:9" ht="12.75">
      <c r="A16" s="3"/>
      <c r="B16" t="s">
        <v>7</v>
      </c>
      <c r="C16" s="9">
        <v>14.6</v>
      </c>
      <c r="D16" s="9">
        <v>14.9</v>
      </c>
      <c r="E16" s="9">
        <v>13.6</v>
      </c>
      <c r="F16" s="9">
        <v>14.6</v>
      </c>
      <c r="G16" s="9">
        <v>14.7</v>
      </c>
      <c r="H16" s="9">
        <v>14.9</v>
      </c>
      <c r="I16" s="9">
        <v>15.4</v>
      </c>
    </row>
    <row r="17" spans="1:9" ht="12.75">
      <c r="A17" s="3"/>
      <c r="B17" t="s">
        <v>34</v>
      </c>
      <c r="C17" s="8" t="s">
        <v>235</v>
      </c>
      <c r="D17" s="8" t="s">
        <v>140</v>
      </c>
      <c r="E17" s="105" t="s">
        <v>270</v>
      </c>
      <c r="F17" s="8" t="s">
        <v>135</v>
      </c>
      <c r="G17" s="8" t="s">
        <v>128</v>
      </c>
      <c r="H17" s="8" t="s">
        <v>224</v>
      </c>
      <c r="I17" s="8" t="s">
        <v>122</v>
      </c>
    </row>
    <row r="18" spans="1:9" ht="12.75">
      <c r="A18" s="3"/>
      <c r="B18" t="s">
        <v>7</v>
      </c>
      <c r="C18" s="9">
        <v>14.6</v>
      </c>
      <c r="D18" s="9">
        <v>16.2</v>
      </c>
      <c r="E18" s="9">
        <v>14.8</v>
      </c>
      <c r="F18" s="9">
        <v>14.2</v>
      </c>
      <c r="G18" s="9">
        <v>14.3</v>
      </c>
      <c r="H18" s="9">
        <v>14.8</v>
      </c>
      <c r="I18" s="9">
        <v>14.4</v>
      </c>
    </row>
    <row r="19" spans="1:9" ht="12.75">
      <c r="A19" s="3"/>
      <c r="B19" t="s">
        <v>12</v>
      </c>
      <c r="C19" s="9">
        <f aca="true" t="shared" si="0" ref="C19:I19">C18+C16+C14+C12</f>
        <v>55.900000000000006</v>
      </c>
      <c r="D19" s="9">
        <f t="shared" si="0"/>
        <v>60.7</v>
      </c>
      <c r="E19" s="9">
        <f t="shared" si="0"/>
        <v>55</v>
      </c>
      <c r="F19" s="9">
        <f t="shared" si="0"/>
        <v>57.8</v>
      </c>
      <c r="G19" s="9">
        <f t="shared" si="0"/>
        <v>57.099999999999994</v>
      </c>
      <c r="H19" s="9">
        <f t="shared" si="0"/>
        <v>58.300000000000004</v>
      </c>
      <c r="I19" s="9">
        <f t="shared" si="0"/>
        <v>58.5</v>
      </c>
    </row>
    <row r="20" spans="1:9" ht="12.75">
      <c r="A20" s="3"/>
      <c r="B20" s="6" t="s">
        <v>8</v>
      </c>
      <c r="C20" s="7">
        <v>6</v>
      </c>
      <c r="D20" s="7">
        <v>1</v>
      </c>
      <c r="E20" s="7">
        <v>7</v>
      </c>
      <c r="F20" s="7">
        <v>4</v>
      </c>
      <c r="G20" s="7">
        <v>5</v>
      </c>
      <c r="H20" s="7">
        <v>3</v>
      </c>
      <c r="I20" s="7">
        <v>2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94" t="s">
        <v>234</v>
      </c>
      <c r="D22" s="2" t="s">
        <v>137</v>
      </c>
      <c r="E22" s="94" t="s">
        <v>271</v>
      </c>
      <c r="G22" s="2" t="s">
        <v>125</v>
      </c>
      <c r="H22" s="94" t="s">
        <v>256</v>
      </c>
      <c r="I22" s="2" t="s">
        <v>123</v>
      </c>
    </row>
    <row r="23" spans="1:9" ht="12.75">
      <c r="A23" s="3"/>
      <c r="B23" t="s">
        <v>14</v>
      </c>
      <c r="C23" s="8">
        <v>48</v>
      </c>
      <c r="D23" s="8">
        <v>46</v>
      </c>
      <c r="E23" s="8">
        <v>52</v>
      </c>
      <c r="F23" s="8">
        <v>0</v>
      </c>
      <c r="G23" s="8">
        <v>37</v>
      </c>
      <c r="H23" s="8">
        <v>47</v>
      </c>
      <c r="I23" s="8">
        <v>52</v>
      </c>
    </row>
    <row r="24" spans="1:9" ht="12.75">
      <c r="A24" s="3"/>
      <c r="B24" t="s">
        <v>11</v>
      </c>
      <c r="C24" s="8" t="s">
        <v>236</v>
      </c>
      <c r="D24" s="8" t="s">
        <v>138</v>
      </c>
      <c r="E24" s="105" t="s">
        <v>272</v>
      </c>
      <c r="F24" s="8"/>
      <c r="G24" s="8" t="s">
        <v>127</v>
      </c>
      <c r="H24" s="8" t="s">
        <v>225</v>
      </c>
      <c r="I24" s="8" t="s">
        <v>124</v>
      </c>
    </row>
    <row r="25" spans="1:9" ht="12.75">
      <c r="A25" s="3"/>
      <c r="B25" t="s">
        <v>14</v>
      </c>
      <c r="C25" s="8">
        <v>39</v>
      </c>
      <c r="D25" s="8">
        <v>26</v>
      </c>
      <c r="E25" s="8">
        <v>49</v>
      </c>
      <c r="F25" s="8">
        <v>0</v>
      </c>
      <c r="G25" s="8">
        <v>44</v>
      </c>
      <c r="H25" s="8">
        <v>39</v>
      </c>
      <c r="I25" s="8">
        <v>51</v>
      </c>
    </row>
    <row r="26" spans="1:9" ht="12.75">
      <c r="A26" s="3"/>
      <c r="B26" t="s">
        <v>33</v>
      </c>
      <c r="C26" s="8" t="s">
        <v>237</v>
      </c>
      <c r="D26" s="8" t="s">
        <v>139</v>
      </c>
      <c r="E26" s="105" t="s">
        <v>270</v>
      </c>
      <c r="F26" s="8"/>
      <c r="G26" s="8" t="s">
        <v>129</v>
      </c>
      <c r="H26" s="8" t="s">
        <v>226</v>
      </c>
      <c r="I26" s="8" t="s">
        <v>275</v>
      </c>
    </row>
    <row r="27" spans="1:9" ht="12.75">
      <c r="A27" s="3"/>
      <c r="B27" t="s">
        <v>14</v>
      </c>
      <c r="C27" s="8">
        <v>34</v>
      </c>
      <c r="D27" s="8">
        <v>38</v>
      </c>
      <c r="E27" s="8">
        <v>47</v>
      </c>
      <c r="F27" s="8">
        <v>0</v>
      </c>
      <c r="G27" s="8">
        <v>43</v>
      </c>
      <c r="H27" s="8">
        <v>42</v>
      </c>
      <c r="I27" s="8">
        <v>48</v>
      </c>
    </row>
    <row r="28" spans="1:9" ht="12.75">
      <c r="A28" s="3"/>
      <c r="B28" t="s">
        <v>11</v>
      </c>
      <c r="C28" s="2" t="s">
        <v>238</v>
      </c>
      <c r="D28" s="2" t="s">
        <v>141</v>
      </c>
      <c r="E28" s="94" t="s">
        <v>273</v>
      </c>
      <c r="G28" s="2" t="s">
        <v>130</v>
      </c>
      <c r="H28" s="2" t="s">
        <v>223</v>
      </c>
      <c r="I28" s="2" t="s">
        <v>119</v>
      </c>
    </row>
    <row r="29" spans="1:9" ht="12.75">
      <c r="A29" s="3"/>
      <c r="B29" t="s">
        <v>14</v>
      </c>
      <c r="C29" s="8">
        <v>36</v>
      </c>
      <c r="D29" s="8">
        <v>26</v>
      </c>
      <c r="E29" s="8">
        <v>48</v>
      </c>
      <c r="F29" s="8">
        <v>0</v>
      </c>
      <c r="G29" s="8">
        <v>52</v>
      </c>
      <c r="H29" s="8">
        <v>45</v>
      </c>
      <c r="I29" s="8">
        <v>43</v>
      </c>
    </row>
    <row r="30" spans="1:9" ht="12.75">
      <c r="A30" s="3"/>
      <c r="B30" t="s">
        <v>15</v>
      </c>
      <c r="C30" s="8">
        <f>C23+C25+C27+C29</f>
        <v>157</v>
      </c>
      <c r="D30" s="8">
        <f aca="true" t="shared" si="1" ref="D30:I30">D23+D25+D27+D29</f>
        <v>136</v>
      </c>
      <c r="E30" s="8">
        <f t="shared" si="1"/>
        <v>196</v>
      </c>
      <c r="F30" s="8">
        <f t="shared" si="1"/>
        <v>0</v>
      </c>
      <c r="G30" s="8">
        <f t="shared" si="1"/>
        <v>176</v>
      </c>
      <c r="H30" s="8">
        <f t="shared" si="1"/>
        <v>173</v>
      </c>
      <c r="I30" s="8">
        <f t="shared" si="1"/>
        <v>194</v>
      </c>
    </row>
    <row r="31" spans="1:9" ht="12.75">
      <c r="A31" s="3"/>
      <c r="B31" s="6" t="s">
        <v>8</v>
      </c>
      <c r="C31" s="7">
        <v>3</v>
      </c>
      <c r="D31" s="7">
        <v>2</v>
      </c>
      <c r="E31" s="7">
        <v>7</v>
      </c>
      <c r="F31" s="7">
        <v>0</v>
      </c>
      <c r="G31" s="7">
        <v>5</v>
      </c>
      <c r="H31" s="7">
        <v>4</v>
      </c>
      <c r="I31" s="7">
        <v>6</v>
      </c>
    </row>
    <row r="32" spans="1:2" ht="12.75">
      <c r="A32" s="3"/>
      <c r="B32" s="4" t="s">
        <v>72</v>
      </c>
    </row>
    <row r="33" spans="1:9" ht="12.75">
      <c r="A33" s="3">
        <v>4</v>
      </c>
      <c r="B33" t="s">
        <v>10</v>
      </c>
      <c r="C33" s="2" t="s">
        <v>232</v>
      </c>
      <c r="D33" s="2" t="s">
        <v>142</v>
      </c>
      <c r="E33" s="94" t="s">
        <v>269</v>
      </c>
      <c r="F33" s="2" t="s">
        <v>134</v>
      </c>
      <c r="G33" s="2" t="s">
        <v>126</v>
      </c>
      <c r="H33" s="2" t="s">
        <v>227</v>
      </c>
      <c r="I33" s="94" t="s">
        <v>123</v>
      </c>
    </row>
    <row r="34" spans="1:9" ht="12.75">
      <c r="A34" s="3"/>
      <c r="B34" t="s">
        <v>16</v>
      </c>
      <c r="C34" s="9">
        <v>1.85</v>
      </c>
      <c r="D34" s="9">
        <v>1.58</v>
      </c>
      <c r="E34" s="9">
        <v>1.91</v>
      </c>
      <c r="F34" s="9">
        <v>1.54</v>
      </c>
      <c r="G34" s="9">
        <v>1.7</v>
      </c>
      <c r="H34" s="9">
        <v>1.55</v>
      </c>
      <c r="I34" s="197">
        <v>1.82</v>
      </c>
    </row>
    <row r="35" spans="1:9" ht="12.75">
      <c r="A35" s="3"/>
      <c r="B35" t="s">
        <v>11</v>
      </c>
      <c r="C35" s="94" t="s">
        <v>235</v>
      </c>
      <c r="D35" s="2" t="s">
        <v>137</v>
      </c>
      <c r="E35" s="94" t="s">
        <v>267</v>
      </c>
      <c r="F35" s="94" t="s">
        <v>133</v>
      </c>
      <c r="G35" s="2" t="s">
        <v>131</v>
      </c>
      <c r="H35" s="2" t="s">
        <v>228</v>
      </c>
      <c r="I35" s="2" t="s">
        <v>124</v>
      </c>
    </row>
    <row r="36" spans="1:9" ht="12.75">
      <c r="A36" s="3"/>
      <c r="B36" t="s">
        <v>16</v>
      </c>
      <c r="C36" s="9">
        <v>1.33</v>
      </c>
      <c r="D36" s="9">
        <v>1.77</v>
      </c>
      <c r="E36" s="9">
        <v>1.74</v>
      </c>
      <c r="F36" s="9">
        <v>1.69</v>
      </c>
      <c r="G36" s="9">
        <v>1.64</v>
      </c>
      <c r="H36" s="9">
        <v>1.51</v>
      </c>
      <c r="I36" s="9">
        <v>1.63</v>
      </c>
    </row>
    <row r="37" spans="1:9" ht="12.75">
      <c r="A37" s="3"/>
      <c r="B37" t="s">
        <v>17</v>
      </c>
      <c r="C37" s="9">
        <f aca="true" t="shared" si="2" ref="C37:I37">C36+C34</f>
        <v>3.18</v>
      </c>
      <c r="D37" s="9">
        <f t="shared" si="2"/>
        <v>3.35</v>
      </c>
      <c r="E37" s="9">
        <f t="shared" si="2"/>
        <v>3.65</v>
      </c>
      <c r="F37" s="9">
        <f t="shared" si="2"/>
        <v>3.23</v>
      </c>
      <c r="G37" s="9">
        <f t="shared" si="2"/>
        <v>3.34</v>
      </c>
      <c r="H37" s="9">
        <f t="shared" si="2"/>
        <v>3.06</v>
      </c>
      <c r="I37" s="9">
        <f t="shared" si="2"/>
        <v>3.45</v>
      </c>
    </row>
    <row r="38" spans="1:9" ht="12.75">
      <c r="A38" s="3"/>
      <c r="B38" s="6" t="s">
        <v>8</v>
      </c>
      <c r="C38" s="7">
        <v>2</v>
      </c>
      <c r="D38" s="7">
        <v>5</v>
      </c>
      <c r="E38" s="7">
        <v>7</v>
      </c>
      <c r="F38" s="7">
        <v>3</v>
      </c>
      <c r="G38" s="7">
        <v>4</v>
      </c>
      <c r="H38" s="7">
        <v>1</v>
      </c>
      <c r="I38" s="7">
        <v>6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2" t="s">
        <v>234</v>
      </c>
      <c r="D40" s="2" t="s">
        <v>142</v>
      </c>
      <c r="E40" s="94" t="s">
        <v>268</v>
      </c>
      <c r="F40" s="94" t="s">
        <v>135</v>
      </c>
      <c r="G40" s="2" t="s">
        <v>126</v>
      </c>
      <c r="H40" s="94" t="s">
        <v>246</v>
      </c>
      <c r="I40" s="193" t="s">
        <v>123</v>
      </c>
    </row>
    <row r="41" spans="1:9" ht="12.75">
      <c r="A41" s="3"/>
      <c r="B41" t="s">
        <v>7</v>
      </c>
      <c r="C41" s="9">
        <v>44.3</v>
      </c>
      <c r="D41" s="9">
        <v>44.8</v>
      </c>
      <c r="E41" s="9">
        <v>41.9</v>
      </c>
      <c r="F41" s="9">
        <v>46</v>
      </c>
      <c r="G41" s="9">
        <v>41.7</v>
      </c>
      <c r="H41" s="9">
        <v>44</v>
      </c>
      <c r="I41" s="194">
        <v>41</v>
      </c>
    </row>
    <row r="42" spans="1:9" ht="12.75">
      <c r="A42" s="3"/>
      <c r="B42" t="s">
        <v>11</v>
      </c>
      <c r="C42" s="2" t="s">
        <v>239</v>
      </c>
      <c r="D42" s="2" t="s">
        <v>141</v>
      </c>
      <c r="E42" s="94" t="s">
        <v>269</v>
      </c>
      <c r="F42" s="2" t="s">
        <v>136</v>
      </c>
      <c r="G42" s="2" t="s">
        <v>131</v>
      </c>
      <c r="H42" s="2" t="s">
        <v>228</v>
      </c>
      <c r="I42" s="2" t="s">
        <v>275</v>
      </c>
    </row>
    <row r="43" spans="1:9" ht="12.75">
      <c r="A43" s="3"/>
      <c r="B43" t="s">
        <v>7</v>
      </c>
      <c r="C43" s="9">
        <v>47.8</v>
      </c>
      <c r="D43" s="9">
        <v>53.9</v>
      </c>
      <c r="E43" s="9">
        <v>42.6</v>
      </c>
      <c r="F43" s="9">
        <v>44.4</v>
      </c>
      <c r="G43" s="9">
        <v>43</v>
      </c>
      <c r="H43" s="9">
        <v>43.3</v>
      </c>
      <c r="I43" s="9">
        <v>43.7</v>
      </c>
    </row>
    <row r="44" spans="1:9" ht="12.75">
      <c r="A44" s="3"/>
      <c r="B44" t="s">
        <v>12</v>
      </c>
      <c r="C44" s="9">
        <f aca="true" t="shared" si="3" ref="C44:I44">C43+C41</f>
        <v>92.1</v>
      </c>
      <c r="D44" s="9">
        <f t="shared" si="3"/>
        <v>98.69999999999999</v>
      </c>
      <c r="E44" s="9">
        <f t="shared" si="3"/>
        <v>84.5</v>
      </c>
      <c r="F44" s="9">
        <f t="shared" si="3"/>
        <v>90.4</v>
      </c>
      <c r="G44" s="9">
        <f t="shared" si="3"/>
        <v>84.7</v>
      </c>
      <c r="H44" s="9">
        <f t="shared" si="3"/>
        <v>87.3</v>
      </c>
      <c r="I44" s="9">
        <f t="shared" si="3"/>
        <v>84.7</v>
      </c>
    </row>
    <row r="45" spans="1:9" ht="12.75">
      <c r="A45" s="3"/>
      <c r="B45" s="6" t="s">
        <v>8</v>
      </c>
      <c r="C45" s="7">
        <v>2</v>
      </c>
      <c r="D45" s="7">
        <v>1</v>
      </c>
      <c r="E45" s="7">
        <v>7</v>
      </c>
      <c r="F45" s="7">
        <v>3</v>
      </c>
      <c r="G45" s="7">
        <v>6</v>
      </c>
      <c r="H45" s="7">
        <v>4</v>
      </c>
      <c r="I45" s="7">
        <v>6</v>
      </c>
    </row>
    <row r="46" spans="1:2" ht="12.75">
      <c r="A46" s="3"/>
      <c r="B46" s="4" t="s">
        <v>73</v>
      </c>
    </row>
    <row r="47" spans="1:9" ht="12.75">
      <c r="A47" s="3">
        <v>6</v>
      </c>
      <c r="B47" t="s">
        <v>10</v>
      </c>
      <c r="C47" s="2" t="s">
        <v>233</v>
      </c>
      <c r="D47" s="2" t="s">
        <v>142</v>
      </c>
      <c r="E47" s="94" t="s">
        <v>271</v>
      </c>
      <c r="G47" s="2" t="s">
        <v>130</v>
      </c>
      <c r="H47" s="2" t="s">
        <v>221</v>
      </c>
      <c r="I47" s="2" t="s">
        <v>119</v>
      </c>
    </row>
    <row r="48" spans="1:9" ht="12.75">
      <c r="A48" s="3"/>
      <c r="B48" t="s">
        <v>16</v>
      </c>
      <c r="C48" s="9">
        <v>8.85</v>
      </c>
      <c r="D48" s="9">
        <v>7.88</v>
      </c>
      <c r="E48" s="9">
        <v>12.8</v>
      </c>
      <c r="F48" s="9">
        <v>0</v>
      </c>
      <c r="G48" s="9">
        <v>10.75</v>
      </c>
      <c r="H48" s="9">
        <v>11.12</v>
      </c>
      <c r="I48" s="9">
        <v>11.53</v>
      </c>
    </row>
    <row r="49" spans="1:9" ht="12.75">
      <c r="A49" s="3"/>
      <c r="B49" t="s">
        <v>11</v>
      </c>
      <c r="C49" s="2" t="s">
        <v>236</v>
      </c>
      <c r="D49" s="2" t="s">
        <v>140</v>
      </c>
      <c r="E49" s="94" t="s">
        <v>274</v>
      </c>
      <c r="F49" s="94"/>
      <c r="G49" s="2" t="s">
        <v>132</v>
      </c>
      <c r="H49" s="2" t="s">
        <v>231</v>
      </c>
      <c r="I49" s="2" t="s">
        <v>124</v>
      </c>
    </row>
    <row r="50" spans="1:9" ht="12.75">
      <c r="A50" s="3"/>
      <c r="B50" t="s">
        <v>16</v>
      </c>
      <c r="C50" s="9">
        <v>5.25</v>
      </c>
      <c r="D50" s="9">
        <v>7.95</v>
      </c>
      <c r="E50" s="9">
        <v>12.45</v>
      </c>
      <c r="F50" s="9">
        <v>0</v>
      </c>
      <c r="G50" s="9">
        <v>9.89</v>
      </c>
      <c r="H50" s="9">
        <v>9.32</v>
      </c>
      <c r="I50" s="9">
        <v>10.57</v>
      </c>
    </row>
    <row r="51" spans="1:9" ht="12.75">
      <c r="A51" s="3"/>
      <c r="B51" t="s">
        <v>17</v>
      </c>
      <c r="C51" s="9">
        <f aca="true" t="shared" si="4" ref="C51:I51">C50+C48</f>
        <v>14.1</v>
      </c>
      <c r="D51" s="9">
        <f t="shared" si="4"/>
        <v>15.83</v>
      </c>
      <c r="E51" s="9">
        <f t="shared" si="4"/>
        <v>25.25</v>
      </c>
      <c r="F51" s="9">
        <f t="shared" si="4"/>
        <v>0</v>
      </c>
      <c r="G51" s="9">
        <f t="shared" si="4"/>
        <v>20.64</v>
      </c>
      <c r="H51" s="9">
        <f t="shared" si="4"/>
        <v>20.439999999999998</v>
      </c>
      <c r="I51" s="9">
        <f t="shared" si="4"/>
        <v>22.1</v>
      </c>
    </row>
    <row r="52" spans="1:9" ht="12.75">
      <c r="A52" s="3"/>
      <c r="B52" s="6" t="s">
        <v>8</v>
      </c>
      <c r="C52" s="7">
        <v>2</v>
      </c>
      <c r="D52" s="7">
        <v>3</v>
      </c>
      <c r="E52" s="7">
        <v>7</v>
      </c>
      <c r="F52" s="7">
        <v>0</v>
      </c>
      <c r="G52" s="7">
        <v>5</v>
      </c>
      <c r="H52" s="7">
        <v>4</v>
      </c>
      <c r="I52" s="7">
        <v>6</v>
      </c>
    </row>
    <row r="53" spans="1:5" ht="12.75">
      <c r="A53" s="3"/>
      <c r="B53" s="4" t="s">
        <v>19</v>
      </c>
      <c r="C53" s="94"/>
      <c r="D53" s="94"/>
      <c r="E53" s="94"/>
    </row>
    <row r="54" spans="1:9" ht="12.75">
      <c r="A54" s="3">
        <v>7</v>
      </c>
      <c r="B54" t="s">
        <v>70</v>
      </c>
      <c r="C54" s="5">
        <v>55.4</v>
      </c>
      <c r="D54" s="91">
        <v>59.7</v>
      </c>
      <c r="E54" s="191">
        <v>53</v>
      </c>
      <c r="F54" s="5">
        <v>58.1</v>
      </c>
      <c r="G54" s="5">
        <v>55.3</v>
      </c>
      <c r="H54" s="5">
        <v>57.4</v>
      </c>
      <c r="I54" s="5">
        <v>54.6</v>
      </c>
    </row>
    <row r="55" spans="1:9" ht="12.75">
      <c r="A55" s="3"/>
      <c r="B55" t="s">
        <v>71</v>
      </c>
      <c r="C55" s="5">
        <v>62.7</v>
      </c>
      <c r="D55" s="5">
        <v>0</v>
      </c>
      <c r="E55" s="5">
        <v>56</v>
      </c>
      <c r="F55" s="5">
        <v>0</v>
      </c>
      <c r="G55" s="5">
        <v>0</v>
      </c>
      <c r="H55" s="5">
        <v>59.9</v>
      </c>
      <c r="I55" s="5">
        <v>0</v>
      </c>
    </row>
    <row r="56" spans="1:9" ht="12.75">
      <c r="A56" s="3"/>
      <c r="B56" t="s">
        <v>12</v>
      </c>
      <c r="C56" s="40">
        <f aca="true" t="shared" si="5" ref="C56:I56">C55+C54</f>
        <v>118.1</v>
      </c>
      <c r="D56" s="40">
        <f t="shared" si="5"/>
        <v>59.7</v>
      </c>
      <c r="E56" s="40">
        <f t="shared" si="5"/>
        <v>109</v>
      </c>
      <c r="F56" s="40">
        <f t="shared" si="5"/>
        <v>58.1</v>
      </c>
      <c r="G56" s="40">
        <f t="shared" si="5"/>
        <v>55.3</v>
      </c>
      <c r="H56" s="40">
        <f t="shared" si="5"/>
        <v>117.3</v>
      </c>
      <c r="I56" s="40">
        <f t="shared" si="5"/>
        <v>54.6</v>
      </c>
    </row>
    <row r="57" spans="1:9" ht="12.75">
      <c r="A57" s="3"/>
      <c r="B57" s="12" t="s">
        <v>8</v>
      </c>
      <c r="C57" s="7">
        <v>5</v>
      </c>
      <c r="D57" s="7">
        <v>1</v>
      </c>
      <c r="E57" s="7">
        <v>7</v>
      </c>
      <c r="F57" s="7">
        <v>2</v>
      </c>
      <c r="G57" s="7">
        <v>3</v>
      </c>
      <c r="H57" s="7">
        <v>6</v>
      </c>
      <c r="I57" s="7">
        <v>4</v>
      </c>
    </row>
    <row r="58" ht="12.75">
      <c r="C58" s="39"/>
    </row>
    <row r="59" ht="13.5" thickBot="1"/>
    <row r="60" spans="2:9" ht="13.5" thickBot="1">
      <c r="B60" s="6" t="s">
        <v>20</v>
      </c>
      <c r="C60" s="42">
        <f aca="true" t="shared" si="6" ref="C60:I60">+C57+C52+C45+C38+C31+C20+C9</f>
        <v>22</v>
      </c>
      <c r="D60" s="43">
        <f t="shared" si="6"/>
        <v>14</v>
      </c>
      <c r="E60" s="43">
        <f t="shared" si="6"/>
        <v>49</v>
      </c>
      <c r="F60" s="43">
        <f t="shared" si="6"/>
        <v>17</v>
      </c>
      <c r="G60" s="43">
        <f t="shared" si="6"/>
        <v>32</v>
      </c>
      <c r="H60" s="43">
        <f t="shared" si="6"/>
        <v>25</v>
      </c>
      <c r="I60" s="44">
        <f t="shared" si="6"/>
        <v>36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27">
      <selection activeCell="H48" sqref="H48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5" width="12.8515625" style="2" customWidth="1"/>
    <col min="6" max="6" width="11.57421875" style="2" bestFit="1" customWidth="1"/>
    <col min="7" max="9" width="12.8515625" style="2" customWidth="1"/>
  </cols>
  <sheetData>
    <row r="2" spans="1:9" ht="12.75">
      <c r="A2" s="1" t="str">
        <f>'Boys U11'!A2</f>
        <v>Venue : </v>
      </c>
      <c r="E2" s="3" t="str">
        <f>'Boys U11'!C2</f>
        <v>Wantage Sports Centre</v>
      </c>
      <c r="H2" s="3" t="str">
        <f>'Boys U11'!H2</f>
        <v>Date - </v>
      </c>
      <c r="I2" s="45" t="str">
        <f>'Boys U11'!I2</f>
        <v>10th February 2019</v>
      </c>
    </row>
    <row r="5" spans="2:9" ht="12.75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2:9" ht="12.75">
      <c r="B6" s="4"/>
      <c r="C6" s="3"/>
      <c r="D6" s="3"/>
      <c r="E6" s="3"/>
      <c r="F6" s="3"/>
      <c r="G6" s="3"/>
      <c r="H6" s="3"/>
      <c r="I6" s="3"/>
    </row>
    <row r="7" spans="2:9" ht="12.75">
      <c r="B7" s="4" t="s">
        <v>6</v>
      </c>
      <c r="C7" s="94"/>
      <c r="D7" s="94"/>
      <c r="E7" s="94"/>
      <c r="F7" s="94"/>
      <c r="G7" s="94"/>
      <c r="H7" s="94"/>
      <c r="I7" s="94"/>
    </row>
    <row r="8" spans="1:9" ht="12.75">
      <c r="A8" s="11">
        <v>1</v>
      </c>
      <c r="B8" s="35" t="s">
        <v>7</v>
      </c>
      <c r="C8" s="191" t="s">
        <v>320</v>
      </c>
      <c r="D8" s="91">
        <v>0</v>
      </c>
      <c r="E8" s="91" t="s">
        <v>316</v>
      </c>
      <c r="F8" s="91" t="s">
        <v>319</v>
      </c>
      <c r="G8" s="91">
        <v>0</v>
      </c>
      <c r="H8" s="91">
        <v>0</v>
      </c>
      <c r="I8" s="91">
        <v>0</v>
      </c>
    </row>
    <row r="9" spans="2:9" ht="12.75">
      <c r="B9" s="12" t="s">
        <v>8</v>
      </c>
      <c r="C9" s="192">
        <v>7</v>
      </c>
      <c r="D9" s="59">
        <v>0</v>
      </c>
      <c r="E9" s="59">
        <v>6</v>
      </c>
      <c r="F9" s="7">
        <v>5</v>
      </c>
      <c r="G9" s="59">
        <v>0</v>
      </c>
      <c r="H9" s="59">
        <v>0</v>
      </c>
      <c r="I9" s="59">
        <v>0</v>
      </c>
    </row>
    <row r="10" ht="12.75">
      <c r="B10" s="4" t="s">
        <v>24</v>
      </c>
    </row>
    <row r="11" spans="1:9" ht="12.75">
      <c r="A11" s="3">
        <v>2</v>
      </c>
      <c r="B11" t="s">
        <v>10</v>
      </c>
      <c r="C11" s="193" t="s">
        <v>240</v>
      </c>
      <c r="D11" s="2" t="s">
        <v>143</v>
      </c>
      <c r="F11" s="2" t="s">
        <v>144</v>
      </c>
      <c r="G11" s="2" t="s">
        <v>149</v>
      </c>
      <c r="H11" s="94" t="s">
        <v>244</v>
      </c>
      <c r="I11" s="2" t="s">
        <v>150</v>
      </c>
    </row>
    <row r="12" spans="1:9" ht="12.75">
      <c r="A12" s="3"/>
      <c r="B12" t="s">
        <v>7</v>
      </c>
      <c r="C12" s="194">
        <v>23.6</v>
      </c>
      <c r="D12" s="9">
        <v>25.5</v>
      </c>
      <c r="E12" s="9">
        <v>0</v>
      </c>
      <c r="F12" s="9">
        <v>25.4</v>
      </c>
      <c r="G12" s="9">
        <v>27.1</v>
      </c>
      <c r="H12" s="9">
        <v>27.3</v>
      </c>
      <c r="I12" s="9">
        <v>24.5</v>
      </c>
    </row>
    <row r="13" spans="1:9" ht="12.75">
      <c r="A13" s="3"/>
      <c r="B13" t="s">
        <v>11</v>
      </c>
      <c r="C13" s="94" t="s">
        <v>241</v>
      </c>
      <c r="F13" s="94" t="s">
        <v>145</v>
      </c>
      <c r="H13" s="94" t="s">
        <v>245</v>
      </c>
      <c r="I13" s="2" t="s">
        <v>151</v>
      </c>
    </row>
    <row r="14" spans="1:9" ht="12.75">
      <c r="A14" s="3"/>
      <c r="B14" t="s">
        <v>7</v>
      </c>
      <c r="C14" s="9">
        <v>26.8</v>
      </c>
      <c r="D14" s="9">
        <v>0</v>
      </c>
      <c r="E14" s="9">
        <v>0</v>
      </c>
      <c r="F14" s="9">
        <v>26.9</v>
      </c>
      <c r="G14" s="9">
        <v>0</v>
      </c>
      <c r="H14" s="9">
        <v>26.2</v>
      </c>
      <c r="I14" s="9">
        <v>26.2</v>
      </c>
    </row>
    <row r="15" spans="1:9" ht="12.75">
      <c r="A15" s="3"/>
      <c r="B15" t="s">
        <v>12</v>
      </c>
      <c r="C15" s="5">
        <f aca="true" t="shared" si="0" ref="C15:I15">C14+C12</f>
        <v>50.400000000000006</v>
      </c>
      <c r="D15" s="5">
        <f t="shared" si="0"/>
        <v>25.5</v>
      </c>
      <c r="E15" s="5">
        <f t="shared" si="0"/>
        <v>0</v>
      </c>
      <c r="F15" s="5">
        <f t="shared" si="0"/>
        <v>52.3</v>
      </c>
      <c r="G15" s="5">
        <f t="shared" si="0"/>
        <v>27.1</v>
      </c>
      <c r="H15" s="5">
        <f t="shared" si="0"/>
        <v>53.5</v>
      </c>
      <c r="I15" s="5">
        <f t="shared" si="0"/>
        <v>50.7</v>
      </c>
    </row>
    <row r="16" spans="1:9" ht="12.75">
      <c r="A16" s="3"/>
      <c r="B16" s="6" t="s">
        <v>8</v>
      </c>
      <c r="C16" s="7">
        <v>7</v>
      </c>
      <c r="D16" s="7">
        <v>3</v>
      </c>
      <c r="E16" s="7">
        <v>0</v>
      </c>
      <c r="F16" s="7">
        <v>5</v>
      </c>
      <c r="G16" s="7">
        <v>2</v>
      </c>
      <c r="H16" s="7">
        <v>4</v>
      </c>
      <c r="I16" s="7">
        <v>6</v>
      </c>
    </row>
    <row r="17" spans="1:2" ht="12.75">
      <c r="A17" s="3"/>
      <c r="B17" s="4" t="s">
        <v>72</v>
      </c>
    </row>
    <row r="18" spans="1:9" ht="12.75">
      <c r="A18" s="3">
        <v>3</v>
      </c>
      <c r="B18" t="s">
        <v>10</v>
      </c>
      <c r="C18" s="94" t="s">
        <v>240</v>
      </c>
      <c r="D18" s="2" t="s">
        <v>143</v>
      </c>
      <c r="E18" s="2" t="s">
        <v>276</v>
      </c>
      <c r="F18" s="94" t="s">
        <v>146</v>
      </c>
      <c r="G18" s="2" t="s">
        <v>149</v>
      </c>
      <c r="H18" s="94"/>
      <c r="I18" s="2" t="s">
        <v>152</v>
      </c>
    </row>
    <row r="19" spans="1:9" ht="12.75">
      <c r="A19" s="3"/>
      <c r="B19" t="s">
        <v>16</v>
      </c>
      <c r="C19" s="9">
        <v>2.26</v>
      </c>
      <c r="D19" s="9">
        <v>2.04</v>
      </c>
      <c r="E19" s="9">
        <v>1.86</v>
      </c>
      <c r="F19" s="9">
        <v>1.7</v>
      </c>
      <c r="G19" s="9">
        <v>2.14</v>
      </c>
      <c r="H19" s="9">
        <v>0</v>
      </c>
      <c r="I19" s="9">
        <v>1.78</v>
      </c>
    </row>
    <row r="20" spans="1:8" ht="12.75">
      <c r="A20" s="3"/>
      <c r="B20" t="s">
        <v>11</v>
      </c>
      <c r="C20" s="94" t="s">
        <v>241</v>
      </c>
      <c r="E20" s="2" t="s">
        <v>277</v>
      </c>
      <c r="F20" s="2" t="s">
        <v>144</v>
      </c>
      <c r="H20" s="94"/>
    </row>
    <row r="21" spans="1:9" ht="12.75">
      <c r="A21" s="3"/>
      <c r="B21" t="s">
        <v>16</v>
      </c>
      <c r="C21" s="9">
        <v>1.94</v>
      </c>
      <c r="D21" s="9">
        <v>0</v>
      </c>
      <c r="E21" s="9">
        <v>1.78</v>
      </c>
      <c r="F21" s="9">
        <v>1.84</v>
      </c>
      <c r="G21" s="9">
        <v>0</v>
      </c>
      <c r="H21" s="9">
        <v>0</v>
      </c>
      <c r="I21" s="9">
        <v>0</v>
      </c>
    </row>
    <row r="22" spans="1:9" ht="12.75">
      <c r="A22" s="3"/>
      <c r="B22" t="s">
        <v>17</v>
      </c>
      <c r="C22" s="9">
        <f aca="true" t="shared" si="1" ref="C22:I22">C21+C19</f>
        <v>4.199999999999999</v>
      </c>
      <c r="D22" s="9">
        <f t="shared" si="1"/>
        <v>2.04</v>
      </c>
      <c r="E22" s="9">
        <f t="shared" si="1"/>
        <v>3.64</v>
      </c>
      <c r="F22" s="9">
        <f t="shared" si="1"/>
        <v>3.54</v>
      </c>
      <c r="G22" s="9">
        <f t="shared" si="1"/>
        <v>2.14</v>
      </c>
      <c r="H22" s="9">
        <f t="shared" si="1"/>
        <v>0</v>
      </c>
      <c r="I22" s="9">
        <f t="shared" si="1"/>
        <v>1.78</v>
      </c>
    </row>
    <row r="23" spans="1:9" ht="12.75">
      <c r="A23" s="3"/>
      <c r="B23" s="6" t="s">
        <v>8</v>
      </c>
      <c r="C23" s="7">
        <v>7</v>
      </c>
      <c r="D23" s="7">
        <v>3</v>
      </c>
      <c r="E23" s="7">
        <v>6</v>
      </c>
      <c r="F23" s="7">
        <v>5</v>
      </c>
      <c r="G23" s="7">
        <v>4</v>
      </c>
      <c r="H23" s="7">
        <v>0</v>
      </c>
      <c r="I23" s="7">
        <v>2</v>
      </c>
    </row>
    <row r="24" spans="1:2" ht="12.75">
      <c r="A24" s="3"/>
      <c r="B24" s="4" t="s">
        <v>25</v>
      </c>
    </row>
    <row r="25" spans="1:9" ht="12.75">
      <c r="A25" s="3">
        <v>4</v>
      </c>
      <c r="B25" t="s">
        <v>10</v>
      </c>
      <c r="C25" s="94" t="s">
        <v>242</v>
      </c>
      <c r="E25" s="2" t="s">
        <v>278</v>
      </c>
      <c r="F25" s="2" t="s">
        <v>146</v>
      </c>
      <c r="H25" s="94" t="s">
        <v>244</v>
      </c>
      <c r="I25" s="94" t="s">
        <v>152</v>
      </c>
    </row>
    <row r="26" spans="1:9" ht="12.75">
      <c r="A26" s="3"/>
      <c r="B26" t="s">
        <v>7</v>
      </c>
      <c r="C26" s="9">
        <v>59.4</v>
      </c>
      <c r="D26" s="9">
        <v>0</v>
      </c>
      <c r="E26" s="9">
        <v>55.8</v>
      </c>
      <c r="F26" s="9">
        <v>59.3</v>
      </c>
      <c r="G26" s="9">
        <v>0</v>
      </c>
      <c r="H26" s="9">
        <v>59.2</v>
      </c>
      <c r="I26" s="9">
        <v>56.9</v>
      </c>
    </row>
    <row r="27" spans="1:8" ht="12.75">
      <c r="A27" s="3"/>
      <c r="B27" t="s">
        <v>11</v>
      </c>
      <c r="C27" s="94" t="s">
        <v>243</v>
      </c>
      <c r="E27" s="2" t="s">
        <v>279</v>
      </c>
      <c r="F27" s="94" t="s">
        <v>147</v>
      </c>
      <c r="H27" s="94" t="s">
        <v>245</v>
      </c>
    </row>
    <row r="28" spans="1:9" ht="12.75">
      <c r="A28" s="3"/>
      <c r="B28" t="s">
        <v>7</v>
      </c>
      <c r="C28" s="9">
        <v>61</v>
      </c>
      <c r="D28" s="9">
        <v>0</v>
      </c>
      <c r="E28" s="9">
        <v>60.6</v>
      </c>
      <c r="F28" s="9">
        <v>0</v>
      </c>
      <c r="G28" s="9">
        <v>0</v>
      </c>
      <c r="H28" s="9">
        <v>62</v>
      </c>
      <c r="I28" s="9">
        <v>0</v>
      </c>
    </row>
    <row r="29" spans="1:9" ht="12.75">
      <c r="A29" s="3"/>
      <c r="B29" t="s">
        <v>12</v>
      </c>
      <c r="C29" s="5">
        <f aca="true" t="shared" si="2" ref="C29:I29">C28+C26</f>
        <v>120.4</v>
      </c>
      <c r="D29" s="5">
        <f t="shared" si="2"/>
        <v>0</v>
      </c>
      <c r="E29" s="5">
        <f t="shared" si="2"/>
        <v>116.4</v>
      </c>
      <c r="F29" s="5">
        <f t="shared" si="2"/>
        <v>59.3</v>
      </c>
      <c r="G29" s="5">
        <f t="shared" si="2"/>
        <v>0</v>
      </c>
      <c r="H29" s="5">
        <f t="shared" si="2"/>
        <v>121.2</v>
      </c>
      <c r="I29" s="5">
        <f t="shared" si="2"/>
        <v>56.9</v>
      </c>
    </row>
    <row r="30" spans="1:9" ht="12.75">
      <c r="A30" s="3"/>
      <c r="B30" s="6" t="s">
        <v>8</v>
      </c>
      <c r="C30" s="7">
        <v>6</v>
      </c>
      <c r="D30" s="7">
        <v>0</v>
      </c>
      <c r="E30" s="7">
        <v>7</v>
      </c>
      <c r="F30" s="7">
        <v>3</v>
      </c>
      <c r="G30" s="7">
        <v>0</v>
      </c>
      <c r="H30" s="7">
        <v>5</v>
      </c>
      <c r="I30" s="7">
        <v>4</v>
      </c>
    </row>
    <row r="31" spans="1:2" ht="12.75">
      <c r="A31" s="3"/>
      <c r="B31" s="4" t="s">
        <v>13</v>
      </c>
    </row>
    <row r="32" spans="1:9" ht="12.75">
      <c r="A32" s="3">
        <v>5</v>
      </c>
      <c r="B32" t="s">
        <v>10</v>
      </c>
      <c r="C32" s="2" t="s">
        <v>242</v>
      </c>
      <c r="D32" s="2" t="s">
        <v>143</v>
      </c>
      <c r="E32" s="2" t="s">
        <v>278</v>
      </c>
      <c r="F32" s="2" t="s">
        <v>145</v>
      </c>
      <c r="H32" s="94" t="s">
        <v>244</v>
      </c>
      <c r="I32" s="2" t="s">
        <v>152</v>
      </c>
    </row>
    <row r="33" spans="1:9" ht="12.75">
      <c r="A33" s="3"/>
      <c r="B33" t="s">
        <v>14</v>
      </c>
      <c r="C33" s="8">
        <v>71</v>
      </c>
      <c r="D33" s="8">
        <v>69</v>
      </c>
      <c r="E33" s="8">
        <v>76</v>
      </c>
      <c r="F33" s="8">
        <v>68</v>
      </c>
      <c r="G33" s="8">
        <v>0</v>
      </c>
      <c r="H33" s="8">
        <v>69</v>
      </c>
      <c r="I33" s="8">
        <v>76</v>
      </c>
    </row>
    <row r="34" spans="1:9" ht="12.75">
      <c r="A34" s="3"/>
      <c r="B34" t="s">
        <v>11</v>
      </c>
      <c r="C34" s="2" t="s">
        <v>243</v>
      </c>
      <c r="E34" s="2" t="s">
        <v>279</v>
      </c>
      <c r="F34" s="2" t="s">
        <v>148</v>
      </c>
      <c r="H34" s="94" t="s">
        <v>245</v>
      </c>
      <c r="I34" s="2" t="s">
        <v>151</v>
      </c>
    </row>
    <row r="35" spans="1:10" ht="12.75">
      <c r="A35" s="3"/>
      <c r="B35" t="s">
        <v>14</v>
      </c>
      <c r="C35" s="8">
        <v>53</v>
      </c>
      <c r="D35" s="8">
        <v>0</v>
      </c>
      <c r="E35" s="8">
        <v>66</v>
      </c>
      <c r="F35" s="8">
        <v>36</v>
      </c>
      <c r="G35" s="8">
        <v>0</v>
      </c>
      <c r="H35" s="8">
        <v>60</v>
      </c>
      <c r="I35" s="8">
        <v>76</v>
      </c>
      <c r="J35" s="8"/>
    </row>
    <row r="36" spans="1:9" ht="12.75">
      <c r="A36" s="3"/>
      <c r="B36" t="s">
        <v>15</v>
      </c>
      <c r="C36" s="8">
        <f aca="true" t="shared" si="3" ref="C36:I36">C35+C33</f>
        <v>124</v>
      </c>
      <c r="D36" s="8">
        <f t="shared" si="3"/>
        <v>69</v>
      </c>
      <c r="E36" s="8">
        <f t="shared" si="3"/>
        <v>142</v>
      </c>
      <c r="F36" s="8">
        <f t="shared" si="3"/>
        <v>104</v>
      </c>
      <c r="G36" s="8">
        <f t="shared" si="3"/>
        <v>0</v>
      </c>
      <c r="H36" s="8">
        <f t="shared" si="3"/>
        <v>129</v>
      </c>
      <c r="I36" s="8">
        <f t="shared" si="3"/>
        <v>152</v>
      </c>
    </row>
    <row r="37" spans="1:9" ht="12.75">
      <c r="A37" s="3"/>
      <c r="B37" s="6" t="s">
        <v>8</v>
      </c>
      <c r="C37" s="7">
        <v>4</v>
      </c>
      <c r="D37" s="7">
        <v>2</v>
      </c>
      <c r="E37" s="7">
        <v>6</v>
      </c>
      <c r="F37" s="7">
        <v>3</v>
      </c>
      <c r="G37" s="7">
        <v>0</v>
      </c>
      <c r="H37" s="7">
        <v>5</v>
      </c>
      <c r="I37" s="7">
        <v>7</v>
      </c>
    </row>
    <row r="38" spans="1:2" ht="12.75">
      <c r="A38" s="3"/>
      <c r="B38" s="4" t="s">
        <v>35</v>
      </c>
    </row>
    <row r="39" spans="1:9" ht="12.75">
      <c r="A39" s="3">
        <v>6</v>
      </c>
      <c r="B39" t="s">
        <v>10</v>
      </c>
      <c r="C39" s="94"/>
      <c r="E39" s="2" t="s">
        <v>276</v>
      </c>
      <c r="F39" s="94" t="s">
        <v>148</v>
      </c>
      <c r="G39" s="2" t="s">
        <v>149</v>
      </c>
      <c r="H39" s="94"/>
      <c r="I39" s="2" t="s">
        <v>153</v>
      </c>
    </row>
    <row r="40" spans="1:9" ht="12.75">
      <c r="A40" s="3"/>
      <c r="B40" t="s">
        <v>16</v>
      </c>
      <c r="C40" s="9">
        <v>0</v>
      </c>
      <c r="D40" s="9">
        <v>0</v>
      </c>
      <c r="E40" s="9">
        <v>5.89</v>
      </c>
      <c r="F40" s="9">
        <v>4.5</v>
      </c>
      <c r="G40" s="9">
        <v>6.43</v>
      </c>
      <c r="H40" s="9">
        <v>0</v>
      </c>
      <c r="I40" s="9">
        <v>8.73</v>
      </c>
    </row>
    <row r="41" spans="1:9" ht="12.75">
      <c r="A41" s="3"/>
      <c r="B41" t="s">
        <v>11</v>
      </c>
      <c r="C41" s="94"/>
      <c r="E41" s="2" t="s">
        <v>277</v>
      </c>
      <c r="F41" s="94"/>
      <c r="H41" s="94"/>
      <c r="I41" s="2" t="s">
        <v>151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4.41</v>
      </c>
      <c r="F42" s="9">
        <v>0</v>
      </c>
      <c r="G42" s="9">
        <v>0</v>
      </c>
      <c r="H42" s="9">
        <v>0</v>
      </c>
      <c r="I42" s="9">
        <v>6.12</v>
      </c>
    </row>
    <row r="43" spans="1:9" ht="12.75">
      <c r="A43" s="3"/>
      <c r="B43" t="s">
        <v>17</v>
      </c>
      <c r="C43" s="9">
        <f aca="true" t="shared" si="4" ref="C43:I43">C42+C40</f>
        <v>0</v>
      </c>
      <c r="D43" s="9">
        <f t="shared" si="4"/>
        <v>0</v>
      </c>
      <c r="E43" s="9">
        <f t="shared" si="4"/>
        <v>10.3</v>
      </c>
      <c r="F43" s="9">
        <f t="shared" si="4"/>
        <v>4.5</v>
      </c>
      <c r="G43" s="9">
        <f t="shared" si="4"/>
        <v>6.43</v>
      </c>
      <c r="H43" s="9">
        <f t="shared" si="4"/>
        <v>0</v>
      </c>
      <c r="I43" s="9">
        <f t="shared" si="4"/>
        <v>14.850000000000001</v>
      </c>
    </row>
    <row r="44" spans="1:9" ht="12.75">
      <c r="A44" s="3"/>
      <c r="B44" s="6" t="s">
        <v>8</v>
      </c>
      <c r="C44" s="7">
        <v>0</v>
      </c>
      <c r="D44" s="7">
        <v>0</v>
      </c>
      <c r="E44" s="7">
        <v>6</v>
      </c>
      <c r="F44" s="7">
        <v>4</v>
      </c>
      <c r="G44" s="7">
        <v>5</v>
      </c>
      <c r="H44" s="7">
        <v>0</v>
      </c>
      <c r="I44" s="7">
        <v>7</v>
      </c>
    </row>
    <row r="45" spans="1:2" ht="12.75">
      <c r="A45" s="3"/>
      <c r="B45" s="4" t="s">
        <v>27</v>
      </c>
    </row>
    <row r="46" spans="1:9" ht="12.75">
      <c r="A46" s="3">
        <v>7</v>
      </c>
      <c r="B46" t="s">
        <v>7</v>
      </c>
      <c r="C46" s="5">
        <v>0</v>
      </c>
      <c r="D46" s="91">
        <v>0</v>
      </c>
      <c r="E46" s="91">
        <v>0</v>
      </c>
      <c r="F46" s="5">
        <v>0</v>
      </c>
      <c r="G46" s="5">
        <v>0</v>
      </c>
      <c r="H46" s="91" t="s">
        <v>332</v>
      </c>
      <c r="I46" s="191" t="s">
        <v>333</v>
      </c>
    </row>
    <row r="47" spans="1:9" ht="12.75">
      <c r="A47" s="3"/>
      <c r="B47" s="6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6</v>
      </c>
      <c r="I47" s="192">
        <v>7</v>
      </c>
    </row>
    <row r="48" spans="1:9" ht="12.75">
      <c r="A48" s="3"/>
      <c r="B48" s="4" t="s">
        <v>28</v>
      </c>
      <c r="I48" s="193"/>
    </row>
    <row r="49" spans="1:9" ht="12.75">
      <c r="A49" s="3">
        <v>8</v>
      </c>
      <c r="B49" t="s">
        <v>7</v>
      </c>
      <c r="C49" s="191" t="s">
        <v>342</v>
      </c>
      <c r="D49" s="5">
        <v>0</v>
      </c>
      <c r="E49" s="91" t="s">
        <v>344</v>
      </c>
      <c r="F49" s="91" t="s">
        <v>343</v>
      </c>
      <c r="G49" s="91">
        <v>0</v>
      </c>
      <c r="H49" s="91">
        <v>0</v>
      </c>
      <c r="I49" s="5">
        <v>0</v>
      </c>
    </row>
    <row r="50" spans="1:9" ht="12.75">
      <c r="A50" s="3"/>
      <c r="B50" s="6" t="s">
        <v>8</v>
      </c>
      <c r="C50" s="192">
        <v>7</v>
      </c>
      <c r="D50" s="7">
        <v>0</v>
      </c>
      <c r="E50" s="7">
        <v>5</v>
      </c>
      <c r="F50" s="7">
        <v>6</v>
      </c>
      <c r="G50" s="7">
        <v>0</v>
      </c>
      <c r="H50" s="7">
        <v>0</v>
      </c>
      <c r="I50" s="7">
        <v>0</v>
      </c>
    </row>
    <row r="51" spans="1:3" ht="12.75">
      <c r="A51" s="3"/>
      <c r="C51" s="193"/>
    </row>
    <row r="52" ht="12.75">
      <c r="A52" s="3"/>
    </row>
    <row r="53" spans="1:9" ht="12.75">
      <c r="A53" s="3"/>
      <c r="B53" s="4" t="s">
        <v>20</v>
      </c>
      <c r="C53" s="10">
        <f aca="true" t="shared" si="5" ref="C53:I53">C50+C47+C44+C37+C30+C23+C16+C9</f>
        <v>38</v>
      </c>
      <c r="D53" s="10">
        <f t="shared" si="5"/>
        <v>8</v>
      </c>
      <c r="E53" s="10">
        <f t="shared" si="5"/>
        <v>36</v>
      </c>
      <c r="F53" s="10">
        <f t="shared" si="5"/>
        <v>31</v>
      </c>
      <c r="G53" s="10">
        <f t="shared" si="5"/>
        <v>11</v>
      </c>
      <c r="H53" s="10">
        <f t="shared" si="5"/>
        <v>20</v>
      </c>
      <c r="I53" s="10">
        <f t="shared" si="5"/>
        <v>33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34">
      <selection activeCell="G51" sqref="G51"/>
    </sheetView>
  </sheetViews>
  <sheetFormatPr defaultColWidth="9.140625" defaultRowHeight="12.75"/>
  <cols>
    <col min="1" max="1" width="2.00390625" style="0" customWidth="1"/>
    <col min="2" max="2" width="14.57421875" style="0" customWidth="1"/>
    <col min="3" max="3" width="12.28125" style="2" customWidth="1"/>
    <col min="4" max="4" width="13.57421875" style="2" customWidth="1"/>
    <col min="5" max="5" width="13.00390625" style="2" customWidth="1"/>
    <col min="6" max="6" width="11.57421875" style="2" bestFit="1" customWidth="1"/>
    <col min="7" max="7" width="13.28125" style="2" customWidth="1"/>
    <col min="8" max="8" width="11.8515625" style="2" bestFit="1" customWidth="1"/>
    <col min="9" max="9" width="13.57421875" style="2" customWidth="1"/>
  </cols>
  <sheetData>
    <row r="2" spans="1:9" ht="12.75">
      <c r="A2" s="1" t="str">
        <f>'Boys U11'!A2</f>
        <v>Venue : </v>
      </c>
      <c r="E2" s="3" t="str">
        <f>'Boys U11'!C2</f>
        <v>Wantage Sports Centre</v>
      </c>
      <c r="H2" s="3" t="str">
        <f>'Boys U11'!H2</f>
        <v>Date - </v>
      </c>
      <c r="I2" s="41" t="str">
        <f>'Boys U11'!I2</f>
        <v>10th February 2019</v>
      </c>
    </row>
    <row r="5" spans="1:9" ht="12.75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11"/>
      <c r="B6" s="4"/>
      <c r="C6" s="3"/>
      <c r="D6" s="3"/>
      <c r="E6" s="3"/>
      <c r="F6" s="3"/>
      <c r="G6" s="3"/>
      <c r="H6" s="3"/>
      <c r="I6" s="3"/>
    </row>
    <row r="7" spans="1:9" ht="12.75">
      <c r="A7" s="11"/>
      <c r="B7" s="4"/>
      <c r="C7" s="3"/>
      <c r="D7" s="3"/>
      <c r="E7" s="3"/>
      <c r="F7" s="3"/>
      <c r="G7" s="3"/>
      <c r="H7" s="3"/>
      <c r="I7" s="3"/>
    </row>
    <row r="8" spans="1:9" ht="12.75">
      <c r="A8" s="11"/>
      <c r="B8" s="4" t="s">
        <v>6</v>
      </c>
      <c r="C8" s="94"/>
      <c r="D8" s="94"/>
      <c r="E8" s="94"/>
      <c r="F8" s="94"/>
      <c r="G8" s="94"/>
      <c r="H8" s="94"/>
      <c r="I8" s="94"/>
    </row>
    <row r="9" spans="1:9" ht="12.75">
      <c r="A9" s="3">
        <v>1</v>
      </c>
      <c r="B9" s="35" t="s">
        <v>7</v>
      </c>
      <c r="C9" s="91" t="s">
        <v>317</v>
      </c>
      <c r="D9" s="91">
        <v>0</v>
      </c>
      <c r="E9" s="191" t="s">
        <v>314</v>
      </c>
      <c r="F9" s="91" t="s">
        <v>315</v>
      </c>
      <c r="G9" s="91" t="s">
        <v>318</v>
      </c>
      <c r="H9" s="91">
        <v>0</v>
      </c>
      <c r="I9" s="91" t="s">
        <v>316</v>
      </c>
    </row>
    <row r="10" spans="1:9" ht="12.75">
      <c r="A10" s="11"/>
      <c r="B10" s="12" t="s">
        <v>8</v>
      </c>
      <c r="C10" s="59">
        <v>4</v>
      </c>
      <c r="D10" s="113">
        <v>0</v>
      </c>
      <c r="E10" s="192">
        <v>7</v>
      </c>
      <c r="F10" s="7">
        <v>6</v>
      </c>
      <c r="G10" s="59">
        <v>3</v>
      </c>
      <c r="H10" s="59">
        <v>0</v>
      </c>
      <c r="I10" s="59">
        <v>5</v>
      </c>
    </row>
    <row r="11" spans="1:2" ht="12.75">
      <c r="A11" s="11"/>
      <c r="B11" s="4" t="s">
        <v>24</v>
      </c>
    </row>
    <row r="12" spans="1:9" ht="12.75">
      <c r="A12" s="3">
        <v>2</v>
      </c>
      <c r="B12" t="s">
        <v>10</v>
      </c>
      <c r="C12" s="2" t="s">
        <v>247</v>
      </c>
      <c r="D12" s="2" t="s">
        <v>164</v>
      </c>
      <c r="E12" s="94" t="s">
        <v>280</v>
      </c>
      <c r="F12" s="2" t="s">
        <v>286</v>
      </c>
      <c r="G12" s="2" t="s">
        <v>159</v>
      </c>
      <c r="H12" s="2" t="s">
        <v>229</v>
      </c>
      <c r="I12" s="193" t="s">
        <v>154</v>
      </c>
    </row>
    <row r="13" spans="1:9" ht="12.75">
      <c r="A13" s="3"/>
      <c r="B13" t="s">
        <v>7</v>
      </c>
      <c r="C13" s="39">
        <v>26.9</v>
      </c>
      <c r="D13" s="39">
        <v>25.7</v>
      </c>
      <c r="E13" s="39">
        <v>24.9</v>
      </c>
      <c r="F13" s="39">
        <v>27.9</v>
      </c>
      <c r="G13" s="39">
        <v>24.9</v>
      </c>
      <c r="H13" s="39">
        <v>25.7</v>
      </c>
      <c r="I13" s="195">
        <v>24.8</v>
      </c>
    </row>
    <row r="14" spans="1:9" ht="12.75">
      <c r="A14" s="3"/>
      <c r="B14" t="s">
        <v>11</v>
      </c>
      <c r="C14" s="2" t="s">
        <v>248</v>
      </c>
      <c r="D14" s="2" t="s">
        <v>165</v>
      </c>
      <c r="E14" s="94" t="s">
        <v>281</v>
      </c>
      <c r="F14" s="2" t="s">
        <v>287</v>
      </c>
      <c r="G14" s="2" t="s">
        <v>160</v>
      </c>
      <c r="H14" s="2" t="s">
        <v>230</v>
      </c>
      <c r="I14" s="2" t="s">
        <v>155</v>
      </c>
    </row>
    <row r="15" spans="1:9" ht="12.75">
      <c r="A15" s="3"/>
      <c r="B15" t="s">
        <v>7</v>
      </c>
      <c r="C15" s="39">
        <v>27.5</v>
      </c>
      <c r="D15" s="39">
        <v>27</v>
      </c>
      <c r="E15" s="39">
        <v>26.4</v>
      </c>
      <c r="F15" s="39">
        <v>27.2</v>
      </c>
      <c r="G15" s="39">
        <v>27.1</v>
      </c>
      <c r="H15" s="39">
        <v>26.3</v>
      </c>
      <c r="I15" s="39">
        <v>26.1</v>
      </c>
    </row>
    <row r="16" spans="1:9" ht="12.75">
      <c r="A16" s="3"/>
      <c r="B16" t="s">
        <v>12</v>
      </c>
      <c r="C16" s="39">
        <f aca="true" t="shared" si="0" ref="C16:I16">C15+C13</f>
        <v>54.4</v>
      </c>
      <c r="D16" s="39">
        <f t="shared" si="0"/>
        <v>52.7</v>
      </c>
      <c r="E16" s="39">
        <f t="shared" si="0"/>
        <v>51.3</v>
      </c>
      <c r="F16" s="39">
        <f t="shared" si="0"/>
        <v>55.099999999999994</v>
      </c>
      <c r="G16" s="39">
        <f t="shared" si="0"/>
        <v>52</v>
      </c>
      <c r="H16" s="39">
        <f t="shared" si="0"/>
        <v>52</v>
      </c>
      <c r="I16" s="39">
        <f t="shared" si="0"/>
        <v>50.900000000000006</v>
      </c>
    </row>
    <row r="17" spans="1:9" ht="12.75">
      <c r="A17" s="3"/>
      <c r="B17" s="6" t="s">
        <v>8</v>
      </c>
      <c r="C17" s="7">
        <v>2</v>
      </c>
      <c r="D17" s="7">
        <v>3</v>
      </c>
      <c r="E17" s="7">
        <v>6</v>
      </c>
      <c r="F17" s="7">
        <v>1</v>
      </c>
      <c r="G17" s="7">
        <v>5</v>
      </c>
      <c r="H17" s="7">
        <v>5</v>
      </c>
      <c r="I17" s="7">
        <v>7</v>
      </c>
    </row>
    <row r="18" spans="1:2" ht="12.75">
      <c r="A18" s="3"/>
      <c r="B18" s="4" t="s">
        <v>72</v>
      </c>
    </row>
    <row r="19" spans="1:9" ht="12.75">
      <c r="A19" s="3">
        <v>3</v>
      </c>
      <c r="B19" t="s">
        <v>10</v>
      </c>
      <c r="C19" s="2" t="s">
        <v>249</v>
      </c>
      <c r="D19" s="2" t="s">
        <v>164</v>
      </c>
      <c r="E19" s="94" t="s">
        <v>280</v>
      </c>
      <c r="F19" s="2" t="s">
        <v>287</v>
      </c>
      <c r="G19" s="2" t="s">
        <v>159</v>
      </c>
      <c r="H19" s="94" t="s">
        <v>229</v>
      </c>
      <c r="I19" s="2" t="s">
        <v>154</v>
      </c>
    </row>
    <row r="20" spans="1:9" ht="12.75">
      <c r="A20" s="3"/>
      <c r="B20" t="s">
        <v>16</v>
      </c>
      <c r="C20" s="9">
        <v>2.21</v>
      </c>
      <c r="D20" s="9">
        <v>2.1</v>
      </c>
      <c r="E20" s="9">
        <v>1.88</v>
      </c>
      <c r="F20" s="9">
        <v>1.93</v>
      </c>
      <c r="G20" s="9">
        <v>1.98</v>
      </c>
      <c r="H20" s="9">
        <v>1.77</v>
      </c>
      <c r="I20" s="9">
        <v>2.01</v>
      </c>
    </row>
    <row r="21" spans="1:9" ht="12.75">
      <c r="A21" s="3"/>
      <c r="B21" t="s">
        <v>11</v>
      </c>
      <c r="C21" s="2" t="s">
        <v>247</v>
      </c>
      <c r="D21" s="94" t="s">
        <v>165</v>
      </c>
      <c r="E21" s="94" t="s">
        <v>281</v>
      </c>
      <c r="F21" s="94" t="s">
        <v>288</v>
      </c>
      <c r="G21" s="2" t="s">
        <v>161</v>
      </c>
      <c r="I21" s="2" t="s">
        <v>156</v>
      </c>
    </row>
    <row r="22" spans="1:9" ht="12.75">
      <c r="A22" s="3"/>
      <c r="B22" t="s">
        <v>16</v>
      </c>
      <c r="C22" s="9">
        <v>1.71</v>
      </c>
      <c r="D22" s="9">
        <v>1.9</v>
      </c>
      <c r="E22" s="9">
        <v>1.82</v>
      </c>
      <c r="F22" s="9">
        <v>1.7</v>
      </c>
      <c r="G22" s="9">
        <v>1.64</v>
      </c>
      <c r="H22" s="9">
        <v>0</v>
      </c>
      <c r="I22" s="9">
        <v>1.91</v>
      </c>
    </row>
    <row r="23" spans="1:9" ht="12.75">
      <c r="A23" s="3"/>
      <c r="B23" t="s">
        <v>17</v>
      </c>
      <c r="C23" s="9">
        <f aca="true" t="shared" si="1" ref="C23:I23">C22+C20</f>
        <v>3.92</v>
      </c>
      <c r="D23" s="9">
        <f t="shared" si="1"/>
        <v>4</v>
      </c>
      <c r="E23" s="9">
        <f t="shared" si="1"/>
        <v>3.7</v>
      </c>
      <c r="F23" s="9">
        <f t="shared" si="1"/>
        <v>3.63</v>
      </c>
      <c r="G23" s="9">
        <f t="shared" si="1"/>
        <v>3.62</v>
      </c>
      <c r="H23" s="9">
        <f t="shared" si="1"/>
        <v>1.77</v>
      </c>
      <c r="I23" s="9">
        <f t="shared" si="1"/>
        <v>3.92</v>
      </c>
    </row>
    <row r="24" spans="1:9" ht="12.75">
      <c r="A24" s="3"/>
      <c r="B24" s="6" t="s">
        <v>8</v>
      </c>
      <c r="C24" s="7">
        <v>6</v>
      </c>
      <c r="D24" s="7">
        <v>7</v>
      </c>
      <c r="E24" s="7">
        <v>4</v>
      </c>
      <c r="F24" s="7">
        <v>3</v>
      </c>
      <c r="G24" s="7">
        <v>2</v>
      </c>
      <c r="H24" s="7">
        <v>1</v>
      </c>
      <c r="I24" s="7">
        <v>6</v>
      </c>
    </row>
    <row r="25" spans="1:2" ht="12.75">
      <c r="A25" s="3"/>
      <c r="B25" s="4" t="s">
        <v>25</v>
      </c>
    </row>
    <row r="26" spans="1:9" ht="12.75">
      <c r="A26" s="3">
        <v>4</v>
      </c>
      <c r="B26" t="s">
        <v>10</v>
      </c>
      <c r="C26" s="2" t="s">
        <v>205</v>
      </c>
      <c r="E26" s="193" t="s">
        <v>280</v>
      </c>
      <c r="F26" s="2" t="s">
        <v>288</v>
      </c>
      <c r="G26" s="2" t="s">
        <v>161</v>
      </c>
      <c r="H26" s="2" t="s">
        <v>230</v>
      </c>
      <c r="I26" s="2" t="s">
        <v>156</v>
      </c>
    </row>
    <row r="27" spans="1:9" ht="12.75">
      <c r="A27" s="3"/>
      <c r="B27" t="s">
        <v>7</v>
      </c>
      <c r="C27" s="5">
        <v>58.5</v>
      </c>
      <c r="D27" s="5">
        <v>0</v>
      </c>
      <c r="E27" s="191">
        <v>54.2</v>
      </c>
      <c r="F27" s="5">
        <v>0</v>
      </c>
      <c r="G27" s="5">
        <v>56.5</v>
      </c>
      <c r="H27" s="5">
        <v>57.6</v>
      </c>
      <c r="I27" s="5">
        <v>54.7</v>
      </c>
    </row>
    <row r="28" spans="1:9" ht="12.75">
      <c r="A28" s="3"/>
      <c r="B28" t="s">
        <v>11</v>
      </c>
      <c r="C28" s="94" t="s">
        <v>249</v>
      </c>
      <c r="E28" s="94" t="s">
        <v>281</v>
      </c>
      <c r="G28" s="94" t="s">
        <v>160</v>
      </c>
      <c r="H28" s="2" t="s">
        <v>229</v>
      </c>
      <c r="I28" s="2" t="s">
        <v>157</v>
      </c>
    </row>
    <row r="29" spans="1:9" ht="12.75">
      <c r="A29" s="3"/>
      <c r="B29" t="s">
        <v>7</v>
      </c>
      <c r="C29" s="5">
        <v>57.6</v>
      </c>
      <c r="D29" s="5">
        <v>0</v>
      </c>
      <c r="E29" s="5">
        <v>58.1</v>
      </c>
      <c r="F29" s="5">
        <v>0</v>
      </c>
      <c r="G29" s="5">
        <v>59.9</v>
      </c>
      <c r="H29" s="5">
        <v>57.4</v>
      </c>
      <c r="I29" s="5">
        <v>55.7</v>
      </c>
    </row>
    <row r="30" spans="1:9" ht="12.75">
      <c r="A30" s="3"/>
      <c r="B30" t="s">
        <v>12</v>
      </c>
      <c r="C30" s="5">
        <f aca="true" t="shared" si="2" ref="C30:I30">C29+C27</f>
        <v>116.1</v>
      </c>
      <c r="D30" s="5">
        <f t="shared" si="2"/>
        <v>0</v>
      </c>
      <c r="E30" s="5">
        <f t="shared" si="2"/>
        <v>112.30000000000001</v>
      </c>
      <c r="F30" s="5">
        <f t="shared" si="2"/>
        <v>0</v>
      </c>
      <c r="G30" s="5">
        <f t="shared" si="2"/>
        <v>116.4</v>
      </c>
      <c r="H30" s="5">
        <f t="shared" si="2"/>
        <v>115</v>
      </c>
      <c r="I30" s="5">
        <f t="shared" si="2"/>
        <v>110.4</v>
      </c>
    </row>
    <row r="31" spans="1:9" ht="12.75">
      <c r="A31" s="3"/>
      <c r="B31" s="6" t="s">
        <v>8</v>
      </c>
      <c r="C31" s="7">
        <v>4</v>
      </c>
      <c r="D31" s="7">
        <v>0</v>
      </c>
      <c r="E31" s="7">
        <v>6</v>
      </c>
      <c r="F31" s="7">
        <v>0</v>
      </c>
      <c r="G31" s="7">
        <v>3</v>
      </c>
      <c r="H31" s="7">
        <v>5</v>
      </c>
      <c r="I31" s="7">
        <v>7</v>
      </c>
    </row>
    <row r="32" spans="1:2" ht="12.75">
      <c r="A32" s="3"/>
      <c r="B32" s="4" t="s">
        <v>35</v>
      </c>
    </row>
    <row r="33" spans="1:9" ht="12.75">
      <c r="A33" s="3">
        <v>5</v>
      </c>
      <c r="B33" t="s">
        <v>10</v>
      </c>
      <c r="C33" s="2" t="s">
        <v>248</v>
      </c>
      <c r="D33" s="2" t="s">
        <v>164</v>
      </c>
      <c r="E33" s="94" t="s">
        <v>282</v>
      </c>
      <c r="F33" s="2" t="s">
        <v>286</v>
      </c>
      <c r="G33" s="2" t="s">
        <v>159</v>
      </c>
      <c r="I33" s="2" t="s">
        <v>156</v>
      </c>
    </row>
    <row r="34" spans="1:9" ht="12.75">
      <c r="A34" s="3"/>
      <c r="B34" t="s">
        <v>16</v>
      </c>
      <c r="C34" s="9">
        <v>6.03</v>
      </c>
      <c r="D34" s="9">
        <v>6.773</v>
      </c>
      <c r="E34" s="9">
        <v>8.07</v>
      </c>
      <c r="F34" s="9">
        <v>5.99</v>
      </c>
      <c r="G34" s="9">
        <v>7.23</v>
      </c>
      <c r="H34" s="9">
        <v>0</v>
      </c>
      <c r="I34" s="9">
        <v>6.88</v>
      </c>
    </row>
    <row r="35" spans="1:9" ht="12.75">
      <c r="A35" s="3"/>
      <c r="B35" t="s">
        <v>11</v>
      </c>
      <c r="C35" s="2" t="s">
        <v>250</v>
      </c>
      <c r="E35" s="94" t="s">
        <v>283</v>
      </c>
      <c r="F35" s="2" t="s">
        <v>289</v>
      </c>
      <c r="I35" s="2" t="s">
        <v>158</v>
      </c>
    </row>
    <row r="36" spans="1:9" ht="12.75">
      <c r="A36" s="3"/>
      <c r="B36" t="s">
        <v>16</v>
      </c>
      <c r="C36" s="9">
        <v>4.11</v>
      </c>
      <c r="D36" s="9">
        <v>0</v>
      </c>
      <c r="E36" s="197">
        <v>5.1</v>
      </c>
      <c r="F36" s="9">
        <v>6.85</v>
      </c>
      <c r="G36" s="9">
        <v>0</v>
      </c>
      <c r="H36" s="9">
        <v>0</v>
      </c>
      <c r="I36" s="9">
        <v>4.73</v>
      </c>
    </row>
    <row r="37" spans="1:9" ht="12.75">
      <c r="A37" s="3"/>
      <c r="B37" t="s">
        <v>17</v>
      </c>
      <c r="C37" s="9">
        <f aca="true" t="shared" si="3" ref="C37:I37">C36+C34</f>
        <v>10.14</v>
      </c>
      <c r="D37" s="9">
        <f t="shared" si="3"/>
        <v>6.773</v>
      </c>
      <c r="E37" s="9">
        <f t="shared" si="3"/>
        <v>13.17</v>
      </c>
      <c r="F37" s="9">
        <f t="shared" si="3"/>
        <v>12.84</v>
      </c>
      <c r="G37" s="9">
        <f t="shared" si="3"/>
        <v>7.23</v>
      </c>
      <c r="H37" s="9">
        <f t="shared" si="3"/>
        <v>0</v>
      </c>
      <c r="I37" s="9">
        <f t="shared" si="3"/>
        <v>11.61</v>
      </c>
    </row>
    <row r="38" spans="1:9" ht="12.75">
      <c r="A38" s="3"/>
      <c r="B38" s="6" t="s">
        <v>8</v>
      </c>
      <c r="C38" s="7">
        <v>4</v>
      </c>
      <c r="D38" s="7">
        <v>2</v>
      </c>
      <c r="E38" s="7">
        <v>7</v>
      </c>
      <c r="F38" s="7">
        <v>6</v>
      </c>
      <c r="G38" s="7">
        <v>3</v>
      </c>
      <c r="H38" s="7">
        <v>0</v>
      </c>
      <c r="I38" s="7">
        <v>5</v>
      </c>
    </row>
    <row r="39" spans="1:2" ht="12.75">
      <c r="A39" s="3"/>
      <c r="B39" s="4" t="s">
        <v>13</v>
      </c>
    </row>
    <row r="40" spans="1:9" ht="12.75">
      <c r="A40" s="3">
        <v>6</v>
      </c>
      <c r="B40" t="s">
        <v>10</v>
      </c>
      <c r="C40" s="2" t="s">
        <v>249</v>
      </c>
      <c r="D40" s="2" t="s">
        <v>165</v>
      </c>
      <c r="E40" s="94" t="s">
        <v>284</v>
      </c>
      <c r="F40" s="2" t="s">
        <v>289</v>
      </c>
      <c r="G40" s="2" t="s">
        <v>161</v>
      </c>
      <c r="H40" s="94" t="s">
        <v>230</v>
      </c>
      <c r="I40" s="2" t="s">
        <v>154</v>
      </c>
    </row>
    <row r="41" spans="1:9" ht="12.75">
      <c r="A41" s="3"/>
      <c r="B41" t="s">
        <v>14</v>
      </c>
      <c r="C41" s="8">
        <v>71</v>
      </c>
      <c r="D41" s="8">
        <v>60</v>
      </c>
      <c r="E41" s="8">
        <v>75</v>
      </c>
      <c r="F41" s="8">
        <v>76</v>
      </c>
      <c r="G41" s="8">
        <v>78</v>
      </c>
      <c r="H41" s="105">
        <v>73</v>
      </c>
      <c r="I41" s="8">
        <v>85</v>
      </c>
    </row>
    <row r="42" spans="1:9" ht="12.75">
      <c r="A42" s="3"/>
      <c r="B42" t="s">
        <v>11</v>
      </c>
      <c r="C42" s="2" t="s">
        <v>250</v>
      </c>
      <c r="E42" s="94" t="s">
        <v>285</v>
      </c>
      <c r="F42" s="2" t="s">
        <v>288</v>
      </c>
      <c r="G42" s="2" t="s">
        <v>163</v>
      </c>
      <c r="I42" s="2" t="s">
        <v>155</v>
      </c>
    </row>
    <row r="43" spans="1:9" ht="12.75">
      <c r="A43" s="3"/>
      <c r="B43" t="s">
        <v>14</v>
      </c>
      <c r="C43" s="8">
        <v>63</v>
      </c>
      <c r="D43" s="8">
        <v>0</v>
      </c>
      <c r="E43" s="8">
        <v>74</v>
      </c>
      <c r="F43" s="8">
        <v>77</v>
      </c>
      <c r="G43" s="8">
        <v>60</v>
      </c>
      <c r="H43" s="8">
        <v>0</v>
      </c>
      <c r="I43" s="8">
        <v>79</v>
      </c>
    </row>
    <row r="44" spans="1:9" ht="12.75">
      <c r="A44" s="3"/>
      <c r="B44" t="s">
        <v>15</v>
      </c>
      <c r="C44" s="8">
        <f aca="true" t="shared" si="4" ref="C44:I44">C43+C41</f>
        <v>134</v>
      </c>
      <c r="D44" s="8">
        <f t="shared" si="4"/>
        <v>60</v>
      </c>
      <c r="E44" s="8">
        <f t="shared" si="4"/>
        <v>149</v>
      </c>
      <c r="F44" s="8">
        <f t="shared" si="4"/>
        <v>153</v>
      </c>
      <c r="G44" s="8">
        <f t="shared" si="4"/>
        <v>138</v>
      </c>
      <c r="H44" s="8">
        <f t="shared" si="4"/>
        <v>73</v>
      </c>
      <c r="I44" s="8">
        <f t="shared" si="4"/>
        <v>164</v>
      </c>
    </row>
    <row r="45" spans="1:9" ht="12.75">
      <c r="A45" s="3"/>
      <c r="B45" s="6" t="s">
        <v>8</v>
      </c>
      <c r="C45" s="7">
        <v>3</v>
      </c>
      <c r="D45" s="7">
        <v>1</v>
      </c>
      <c r="E45" s="7">
        <v>5</v>
      </c>
      <c r="F45" s="7">
        <v>6</v>
      </c>
      <c r="G45" s="7">
        <v>4</v>
      </c>
      <c r="H45" s="7">
        <v>2</v>
      </c>
      <c r="I45" s="7">
        <v>7</v>
      </c>
    </row>
    <row r="46" spans="1:2" ht="12.75">
      <c r="A46" s="3"/>
      <c r="B46" s="4" t="s">
        <v>27</v>
      </c>
    </row>
    <row r="47" spans="1:9" ht="12.75">
      <c r="A47" s="3">
        <v>7</v>
      </c>
      <c r="B47" t="s">
        <v>7</v>
      </c>
      <c r="C47" s="91" t="s">
        <v>329</v>
      </c>
      <c r="D47" s="91" t="s">
        <v>326</v>
      </c>
      <c r="E47" s="91" t="s">
        <v>327</v>
      </c>
      <c r="F47" s="91" t="s">
        <v>330</v>
      </c>
      <c r="G47" s="91">
        <v>0</v>
      </c>
      <c r="H47" s="91" t="s">
        <v>328</v>
      </c>
      <c r="I47" s="191" t="s">
        <v>325</v>
      </c>
    </row>
    <row r="48" spans="1:9" ht="12.75">
      <c r="A48" s="3"/>
      <c r="B48" s="6" t="s">
        <v>8</v>
      </c>
      <c r="C48" s="7">
        <v>4</v>
      </c>
      <c r="D48" s="7">
        <v>6</v>
      </c>
      <c r="E48" s="7">
        <v>2</v>
      </c>
      <c r="F48" s="7">
        <v>3</v>
      </c>
      <c r="G48" s="7">
        <v>0</v>
      </c>
      <c r="H48" s="7">
        <v>5</v>
      </c>
      <c r="I48" s="192">
        <v>7</v>
      </c>
    </row>
    <row r="49" spans="1:2" ht="12.75">
      <c r="A49" s="3"/>
      <c r="B49" s="4" t="s">
        <v>31</v>
      </c>
    </row>
    <row r="50" spans="1:9" ht="12.75">
      <c r="A50" s="3">
        <v>8</v>
      </c>
      <c r="B50" t="s">
        <v>7</v>
      </c>
      <c r="C50" s="5">
        <v>0</v>
      </c>
      <c r="D50" s="91">
        <v>0</v>
      </c>
      <c r="E50" s="191" t="s">
        <v>338</v>
      </c>
      <c r="F50" s="91" t="s">
        <v>339</v>
      </c>
      <c r="G50" s="91" t="s">
        <v>341</v>
      </c>
      <c r="H50" s="91">
        <v>0</v>
      </c>
      <c r="I50" s="91" t="s">
        <v>340</v>
      </c>
    </row>
    <row r="51" spans="1:9" ht="12.75">
      <c r="A51" s="3"/>
      <c r="B51" s="6" t="s">
        <v>8</v>
      </c>
      <c r="C51" s="7">
        <v>0</v>
      </c>
      <c r="D51" s="7">
        <v>0</v>
      </c>
      <c r="E51" s="192">
        <v>7</v>
      </c>
      <c r="F51" s="7">
        <v>6</v>
      </c>
      <c r="G51" s="7">
        <v>4</v>
      </c>
      <c r="H51" s="7">
        <v>0</v>
      </c>
      <c r="I51" s="7">
        <v>5</v>
      </c>
    </row>
    <row r="52" ht="12.75">
      <c r="A52" s="3"/>
    </row>
    <row r="53" ht="12.75">
      <c r="A53" s="3"/>
    </row>
    <row r="54" spans="1:9" ht="12.75">
      <c r="A54" s="3"/>
      <c r="B54" s="4" t="s">
        <v>20</v>
      </c>
      <c r="C54" s="10">
        <f aca="true" t="shared" si="5" ref="C54:I54">C51+C48+C45+C38+C31+C24+C17+C10</f>
        <v>27</v>
      </c>
      <c r="D54" s="10">
        <f t="shared" si="5"/>
        <v>19</v>
      </c>
      <c r="E54" s="10">
        <f t="shared" si="5"/>
        <v>44</v>
      </c>
      <c r="F54" s="10">
        <f t="shared" si="5"/>
        <v>31</v>
      </c>
      <c r="G54" s="10">
        <f t="shared" si="5"/>
        <v>24</v>
      </c>
      <c r="H54" s="10">
        <f t="shared" si="5"/>
        <v>18</v>
      </c>
      <c r="I54" s="10">
        <f t="shared" si="5"/>
        <v>49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87">
      <selection activeCell="F220" sqref="F220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5" width="11.00390625" style="2" customWidth="1"/>
    <col min="6" max="6" width="12.421875" style="2" bestFit="1" customWidth="1"/>
    <col min="7" max="7" width="11.00390625" style="2" customWidth="1"/>
    <col min="8" max="8" width="12.140625" style="2" bestFit="1" customWidth="1"/>
    <col min="9" max="9" width="11.00390625" style="2" customWidth="1"/>
  </cols>
  <sheetData>
    <row r="1" spans="1:9" ht="12.75">
      <c r="A1" s="1" t="str">
        <f>'Boys U11'!A2</f>
        <v>Venue : </v>
      </c>
      <c r="B1" s="54"/>
      <c r="E1" s="3" t="str">
        <f>'Boys U11'!C2</f>
        <v>Wantage Sports Centre</v>
      </c>
      <c r="H1" s="3" t="str">
        <f>'Boys U11'!H2</f>
        <v>Date - </v>
      </c>
      <c r="I1" s="41" t="str">
        <f>'Boys U11'!I2</f>
        <v>10th February 2019</v>
      </c>
    </row>
    <row r="2" spans="1:8" ht="12.75">
      <c r="A2" s="1"/>
      <c r="G2" s="3"/>
      <c r="H2" s="3"/>
    </row>
    <row r="4" spans="1:9" ht="12.75">
      <c r="A4" s="2"/>
      <c r="B4" s="4" t="s">
        <v>32</v>
      </c>
      <c r="C4" s="3" t="s">
        <v>1</v>
      </c>
      <c r="D4" s="3" t="s">
        <v>2</v>
      </c>
      <c r="E4" s="3" t="s">
        <v>3</v>
      </c>
      <c r="F4" s="3" t="s">
        <v>77</v>
      </c>
      <c r="G4" s="3" t="s">
        <v>4</v>
      </c>
      <c r="H4" s="3" t="s">
        <v>22</v>
      </c>
      <c r="I4" s="3" t="s">
        <v>5</v>
      </c>
    </row>
    <row r="5" spans="1:6" ht="12.75">
      <c r="A5" s="2"/>
      <c r="B5" s="4" t="s">
        <v>24</v>
      </c>
      <c r="F5" s="3" t="s">
        <v>78</v>
      </c>
    </row>
    <row r="6" spans="1:9" ht="12.75">
      <c r="A6" s="3">
        <v>1</v>
      </c>
      <c r="B6" t="s">
        <v>10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49</v>
      </c>
      <c r="D9" s="14" t="s">
        <v>49</v>
      </c>
      <c r="E9" s="14" t="s">
        <v>49</v>
      </c>
      <c r="F9" s="14" t="s">
        <v>49</v>
      </c>
      <c r="G9" s="14">
        <v>0</v>
      </c>
      <c r="H9" s="14" t="s">
        <v>49</v>
      </c>
      <c r="I9" s="14" t="s">
        <v>49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t="s">
        <v>33</v>
      </c>
      <c r="C12" s="2" t="s">
        <v>49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</row>
    <row r="13" spans="1:9" ht="12.75">
      <c r="A13" s="3"/>
      <c r="B13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t="s">
        <v>34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  <c r="H15" s="14" t="s">
        <v>49</v>
      </c>
      <c r="I15" s="14" t="s">
        <v>49</v>
      </c>
    </row>
    <row r="16" spans="1:9" ht="12.75">
      <c r="A16" s="3"/>
      <c r="B1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58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t="s">
        <v>59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</row>
    <row r="22" spans="1:9" ht="12.75">
      <c r="A22" s="3"/>
      <c r="B2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t="s">
        <v>60</v>
      </c>
      <c r="C24" s="2" t="s">
        <v>49</v>
      </c>
      <c r="D24" s="2" t="s">
        <v>49</v>
      </c>
      <c r="E24" s="2" t="s">
        <v>49</v>
      </c>
      <c r="F24" s="2" t="s">
        <v>49</v>
      </c>
      <c r="G24" s="2" t="s">
        <v>49</v>
      </c>
      <c r="H24" s="2" t="s">
        <v>49</v>
      </c>
      <c r="I24" s="2" t="s">
        <v>49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61</v>
      </c>
      <c r="C27" s="14" t="s">
        <v>49</v>
      </c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5" t="s">
        <v>62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  <c r="I30" s="14" t="s">
        <v>49</v>
      </c>
    </row>
    <row r="31" spans="1:9" ht="12.75">
      <c r="A31" s="3"/>
      <c r="B31" s="35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5" t="s">
        <v>63</v>
      </c>
      <c r="C33" s="2" t="s">
        <v>49</v>
      </c>
      <c r="D33" s="2" t="s">
        <v>49</v>
      </c>
      <c r="E33" s="2" t="s">
        <v>49</v>
      </c>
      <c r="F33" s="2" t="s">
        <v>49</v>
      </c>
      <c r="G33" s="2" t="s">
        <v>49</v>
      </c>
      <c r="H33" s="2" t="s">
        <v>49</v>
      </c>
      <c r="I33" s="2" t="s">
        <v>49</v>
      </c>
    </row>
    <row r="34" spans="1:9" ht="12.75">
      <c r="A34" s="3"/>
      <c r="B34" s="35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6"/>
      <c r="C36" s="13"/>
      <c r="D36" s="13"/>
      <c r="E36" s="13"/>
      <c r="F36" s="13"/>
      <c r="G36" s="13"/>
      <c r="H36" s="13"/>
      <c r="I36" s="13"/>
    </row>
    <row r="37" spans="1:9" ht="12.75">
      <c r="A37" s="3">
        <v>2</v>
      </c>
      <c r="B37" s="4" t="s">
        <v>66</v>
      </c>
      <c r="C37" s="13"/>
      <c r="D37" s="13"/>
      <c r="E37" s="13"/>
      <c r="F37" s="13"/>
      <c r="G37" s="13"/>
      <c r="H37" s="13"/>
      <c r="I37" s="13"/>
    </row>
    <row r="38" spans="2:9" ht="12.75">
      <c r="B38" t="s">
        <v>10</v>
      </c>
      <c r="C38" s="2" t="s">
        <v>49</v>
      </c>
      <c r="D38" s="2" t="s">
        <v>49</v>
      </c>
      <c r="E38" s="2" t="s">
        <v>49</v>
      </c>
      <c r="F38" s="2" t="s">
        <v>49</v>
      </c>
      <c r="G38" s="2" t="s">
        <v>49</v>
      </c>
      <c r="H38" s="2" t="s">
        <v>49</v>
      </c>
      <c r="I38" s="2" t="s">
        <v>49</v>
      </c>
    </row>
    <row r="39" spans="1:9" ht="12.75">
      <c r="A39" s="3"/>
      <c r="B39" t="s">
        <v>16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</row>
    <row r="42" spans="1:9" ht="12.75">
      <c r="A42" s="3"/>
      <c r="B42" t="s">
        <v>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s="35" t="s">
        <v>33</v>
      </c>
      <c r="C44" s="14" t="s">
        <v>49</v>
      </c>
      <c r="D44" s="14" t="s">
        <v>49</v>
      </c>
      <c r="E44" s="14" t="s">
        <v>49</v>
      </c>
      <c r="F44" s="14" t="s">
        <v>49</v>
      </c>
      <c r="G44" s="14" t="s">
        <v>49</v>
      </c>
      <c r="H44" s="14" t="s">
        <v>49</v>
      </c>
      <c r="I44" s="14" t="s">
        <v>49</v>
      </c>
    </row>
    <row r="45" spans="1:9" ht="12.75">
      <c r="A45" s="3"/>
      <c r="B45" s="35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35" t="s">
        <v>34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</row>
    <row r="48" spans="1:9" ht="12.75">
      <c r="A48" s="3"/>
      <c r="B48" s="35" t="s">
        <v>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s="35" t="s">
        <v>58</v>
      </c>
      <c r="C50" s="14" t="s">
        <v>49</v>
      </c>
      <c r="D50" s="14" t="s">
        <v>49</v>
      </c>
      <c r="E50" s="14" t="s">
        <v>49</v>
      </c>
      <c r="F50" s="14" t="s">
        <v>49</v>
      </c>
      <c r="G50" s="14" t="s">
        <v>49</v>
      </c>
      <c r="H50" s="14" t="s">
        <v>49</v>
      </c>
      <c r="I50" s="14" t="s">
        <v>49</v>
      </c>
    </row>
    <row r="51" spans="1:9" ht="12.75">
      <c r="A51" s="3"/>
      <c r="B51" s="35" t="s">
        <v>16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35" t="s">
        <v>59</v>
      </c>
      <c r="C53" s="2" t="s">
        <v>49</v>
      </c>
      <c r="D53" s="2" t="s">
        <v>49</v>
      </c>
      <c r="E53" s="2" t="s">
        <v>49</v>
      </c>
      <c r="F53" s="2" t="s">
        <v>49</v>
      </c>
      <c r="G53" s="2" t="s">
        <v>49</v>
      </c>
      <c r="H53" s="2" t="s">
        <v>49</v>
      </c>
      <c r="I53" s="2" t="s">
        <v>49</v>
      </c>
    </row>
    <row r="54" spans="1:9" ht="12.75">
      <c r="A54" s="3"/>
      <c r="B54" s="35" t="s">
        <v>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35" t="s">
        <v>60</v>
      </c>
      <c r="C56" s="14" t="s">
        <v>49</v>
      </c>
      <c r="D56" s="14" t="s">
        <v>49</v>
      </c>
      <c r="E56" s="14" t="s">
        <v>49</v>
      </c>
      <c r="F56" s="14" t="s">
        <v>49</v>
      </c>
      <c r="G56" s="14" t="s">
        <v>49</v>
      </c>
      <c r="H56" s="14" t="s">
        <v>49</v>
      </c>
      <c r="I56" s="14" t="s">
        <v>49</v>
      </c>
    </row>
    <row r="57" spans="1:9" ht="12.75">
      <c r="A57" s="3"/>
      <c r="B57" s="35" t="s">
        <v>16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35" t="s">
        <v>61</v>
      </c>
      <c r="C59" s="2" t="s">
        <v>49</v>
      </c>
      <c r="D59" s="2" t="s">
        <v>49</v>
      </c>
      <c r="E59" s="2" t="s">
        <v>49</v>
      </c>
      <c r="F59" s="2" t="s">
        <v>49</v>
      </c>
      <c r="G59" s="2" t="s">
        <v>49</v>
      </c>
      <c r="H59" s="2" t="s">
        <v>49</v>
      </c>
      <c r="I59" s="2" t="s">
        <v>49</v>
      </c>
    </row>
    <row r="60" spans="1:9" ht="12.75">
      <c r="A60" s="3"/>
      <c r="B60" s="35" t="s">
        <v>16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35" t="s">
        <v>62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  <c r="H62" s="14" t="s">
        <v>49</v>
      </c>
      <c r="I62" s="14" t="s">
        <v>49</v>
      </c>
    </row>
    <row r="63" spans="1:9" ht="12.75">
      <c r="A63" s="3"/>
      <c r="B63" s="35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63</v>
      </c>
      <c r="C65" s="2" t="s">
        <v>49</v>
      </c>
      <c r="D65" s="2" t="s">
        <v>49</v>
      </c>
      <c r="E65" s="2" t="s">
        <v>49</v>
      </c>
      <c r="F65" s="2" t="s">
        <v>49</v>
      </c>
      <c r="G65" s="2" t="s">
        <v>49</v>
      </c>
      <c r="H65" s="2" t="s">
        <v>49</v>
      </c>
      <c r="I65" s="2" t="s">
        <v>49</v>
      </c>
    </row>
    <row r="66" spans="2:9" ht="12.75">
      <c r="B66" t="s">
        <v>16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12.75">
      <c r="A69" s="3">
        <v>3</v>
      </c>
      <c r="B69" s="4" t="s">
        <v>30</v>
      </c>
      <c r="C69"/>
      <c r="D69"/>
      <c r="E69"/>
      <c r="F69"/>
      <c r="G69"/>
      <c r="H69"/>
      <c r="I69"/>
    </row>
    <row r="70" spans="1:9" ht="12.75">
      <c r="A70" s="3"/>
      <c r="B70" t="s">
        <v>10</v>
      </c>
      <c r="C70" s="2" t="s">
        <v>49</v>
      </c>
      <c r="D70" s="2" t="s">
        <v>49</v>
      </c>
      <c r="E70" s="2" t="s">
        <v>49</v>
      </c>
      <c r="F70" s="2" t="s">
        <v>49</v>
      </c>
      <c r="G70" s="2" t="s">
        <v>49</v>
      </c>
      <c r="H70" s="2" t="s">
        <v>49</v>
      </c>
      <c r="I70" s="2" t="s">
        <v>49</v>
      </c>
    </row>
    <row r="71" spans="1:9" ht="12.75">
      <c r="A71" s="3"/>
      <c r="B71" t="s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14" t="s">
        <v>49</v>
      </c>
      <c r="D73" s="14" t="s">
        <v>49</v>
      </c>
      <c r="E73" s="14" t="s">
        <v>49</v>
      </c>
      <c r="F73" s="14" t="s">
        <v>49</v>
      </c>
      <c r="G73" s="14" t="s">
        <v>49</v>
      </c>
      <c r="H73" s="14" t="s">
        <v>49</v>
      </c>
      <c r="I73" s="14" t="s">
        <v>49</v>
      </c>
    </row>
    <row r="74" spans="1:9" ht="12.75">
      <c r="A74" s="3"/>
      <c r="B74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s="35" t="s">
        <v>33</v>
      </c>
      <c r="C76" s="14" t="s">
        <v>49</v>
      </c>
      <c r="D76" s="14" t="s">
        <v>49</v>
      </c>
      <c r="E76" s="14" t="s">
        <v>49</v>
      </c>
      <c r="F76" s="14" t="s">
        <v>49</v>
      </c>
      <c r="G76" s="14" t="s">
        <v>49</v>
      </c>
      <c r="H76" s="14" t="s">
        <v>49</v>
      </c>
      <c r="I76" s="14" t="s">
        <v>49</v>
      </c>
    </row>
    <row r="77" spans="1:9" ht="12.75">
      <c r="A77" s="3"/>
      <c r="B77" s="35" t="s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35" t="s">
        <v>34</v>
      </c>
      <c r="C79" s="2" t="s">
        <v>49</v>
      </c>
      <c r="D79" s="2" t="s">
        <v>49</v>
      </c>
      <c r="E79" s="2" t="s">
        <v>49</v>
      </c>
      <c r="F79" s="2" t="s">
        <v>49</v>
      </c>
      <c r="G79" s="2" t="s">
        <v>49</v>
      </c>
      <c r="H79" s="2" t="s">
        <v>49</v>
      </c>
      <c r="I79" s="2" t="s">
        <v>49</v>
      </c>
    </row>
    <row r="80" spans="1:9" ht="12.75">
      <c r="A80" s="3"/>
      <c r="B80" s="35" t="s">
        <v>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35" t="s">
        <v>58</v>
      </c>
      <c r="C82" s="14" t="s">
        <v>49</v>
      </c>
      <c r="D82" s="14" t="s">
        <v>49</v>
      </c>
      <c r="E82" s="14" t="s">
        <v>49</v>
      </c>
      <c r="F82" s="14" t="s">
        <v>49</v>
      </c>
      <c r="G82" s="14" t="s">
        <v>49</v>
      </c>
      <c r="H82" s="14" t="s">
        <v>49</v>
      </c>
      <c r="I82" s="14" t="s">
        <v>49</v>
      </c>
    </row>
    <row r="83" spans="1:9" ht="12.75">
      <c r="A83" s="3"/>
      <c r="B83" s="35" t="s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35" t="s">
        <v>59</v>
      </c>
      <c r="C85" s="2" t="s">
        <v>49</v>
      </c>
      <c r="D85" s="2" t="s">
        <v>49</v>
      </c>
      <c r="E85" s="2" t="s">
        <v>49</v>
      </c>
      <c r="F85" s="2" t="s">
        <v>49</v>
      </c>
      <c r="G85" s="2" t="s">
        <v>49</v>
      </c>
      <c r="H85" s="2" t="s">
        <v>49</v>
      </c>
      <c r="I85" s="2" t="s">
        <v>49</v>
      </c>
    </row>
    <row r="86" spans="1:9" ht="12.75">
      <c r="A86" s="3"/>
      <c r="B86" s="35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s="35" t="s">
        <v>60</v>
      </c>
      <c r="C88" s="14" t="s">
        <v>49</v>
      </c>
      <c r="D88" s="14" t="s">
        <v>49</v>
      </c>
      <c r="E88" s="14" t="s">
        <v>49</v>
      </c>
      <c r="F88" s="14" t="s">
        <v>49</v>
      </c>
      <c r="G88" s="14" t="s">
        <v>49</v>
      </c>
      <c r="H88" s="14" t="s">
        <v>49</v>
      </c>
      <c r="I88" s="14" t="s">
        <v>49</v>
      </c>
    </row>
    <row r="89" spans="1:9" ht="12.75">
      <c r="A89" s="3"/>
      <c r="B89" s="35" t="s">
        <v>16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35" t="s">
        <v>61</v>
      </c>
      <c r="C91" s="2" t="s">
        <v>49</v>
      </c>
      <c r="D91" s="2" t="s">
        <v>49</v>
      </c>
      <c r="E91" s="2" t="s">
        <v>49</v>
      </c>
      <c r="F91" s="2" t="s">
        <v>49</v>
      </c>
      <c r="G91" s="2" t="s">
        <v>49</v>
      </c>
      <c r="H91" s="2" t="s">
        <v>49</v>
      </c>
      <c r="I91" s="2" t="s">
        <v>49</v>
      </c>
    </row>
    <row r="92" spans="1:9" ht="12.75">
      <c r="A92" s="3"/>
      <c r="B92" s="35" t="s">
        <v>16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35" t="s">
        <v>62</v>
      </c>
      <c r="C94" s="14" t="s">
        <v>49</v>
      </c>
      <c r="D94" s="14" t="s">
        <v>49</v>
      </c>
      <c r="E94" s="14" t="s">
        <v>49</v>
      </c>
      <c r="F94" s="14" t="s">
        <v>49</v>
      </c>
      <c r="G94" s="14" t="s">
        <v>49</v>
      </c>
      <c r="H94" s="14" t="s">
        <v>49</v>
      </c>
      <c r="I94" s="14" t="s">
        <v>49</v>
      </c>
    </row>
    <row r="95" spans="1:9" ht="12.75">
      <c r="A95" s="3"/>
      <c r="B95" s="35" t="s">
        <v>16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63</v>
      </c>
      <c r="C97" s="2" t="s">
        <v>49</v>
      </c>
      <c r="D97" s="2" t="s">
        <v>49</v>
      </c>
      <c r="E97" s="2" t="s">
        <v>49</v>
      </c>
      <c r="F97" s="2" t="s">
        <v>49</v>
      </c>
      <c r="G97" s="2" t="s">
        <v>49</v>
      </c>
      <c r="H97" s="2" t="s">
        <v>49</v>
      </c>
      <c r="I97" s="2" t="s">
        <v>49</v>
      </c>
    </row>
    <row r="98" spans="1:9" ht="12.75">
      <c r="A98" s="3"/>
      <c r="B98" t="s">
        <v>16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35"/>
      <c r="C100" s="14"/>
      <c r="D100" s="14"/>
      <c r="E100" s="14"/>
      <c r="F100" s="14"/>
      <c r="G100" s="14"/>
      <c r="H100" s="14"/>
      <c r="I100" s="14"/>
    </row>
    <row r="101" spans="1:9" ht="12.75">
      <c r="A101" s="3">
        <v>4</v>
      </c>
      <c r="B101" s="4" t="s">
        <v>42</v>
      </c>
      <c r="C101" s="14"/>
      <c r="D101" s="14"/>
      <c r="E101" s="14"/>
      <c r="F101" s="14"/>
      <c r="G101" s="14"/>
      <c r="H101" s="14"/>
      <c r="I101" s="14"/>
    </row>
    <row r="102" spans="1:9" ht="12.75">
      <c r="A102" s="3"/>
      <c r="B102" t="s">
        <v>10</v>
      </c>
      <c r="C102" s="2" t="s">
        <v>49</v>
      </c>
      <c r="D102" s="2" t="s">
        <v>49</v>
      </c>
      <c r="E102" s="2" t="s">
        <v>49</v>
      </c>
      <c r="F102" s="2" t="s">
        <v>49</v>
      </c>
      <c r="G102" s="2" t="s">
        <v>49</v>
      </c>
      <c r="H102" s="2" t="s">
        <v>49</v>
      </c>
      <c r="I102" s="2" t="s">
        <v>49</v>
      </c>
    </row>
    <row r="103" spans="1:9" ht="12.75">
      <c r="A103" s="3"/>
      <c r="B103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14" t="s">
        <v>49</v>
      </c>
      <c r="D105" s="14" t="s">
        <v>49</v>
      </c>
      <c r="E105" s="14" t="s">
        <v>49</v>
      </c>
      <c r="F105" s="14" t="s">
        <v>49</v>
      </c>
      <c r="G105" s="14" t="s">
        <v>49</v>
      </c>
      <c r="H105" s="14" t="s">
        <v>49</v>
      </c>
      <c r="I105" s="14" t="s">
        <v>49</v>
      </c>
    </row>
    <row r="106" spans="1:9" ht="12.75">
      <c r="A106" s="3"/>
      <c r="B106" t="s">
        <v>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s="35" t="s">
        <v>33</v>
      </c>
      <c r="C108" s="14" t="s">
        <v>49</v>
      </c>
      <c r="D108" s="14" t="s">
        <v>49</v>
      </c>
      <c r="E108" s="14" t="s">
        <v>49</v>
      </c>
      <c r="F108" s="14" t="s">
        <v>49</v>
      </c>
      <c r="G108" s="14" t="s">
        <v>49</v>
      </c>
      <c r="H108" s="14" t="s">
        <v>49</v>
      </c>
      <c r="I108" s="14" t="s">
        <v>49</v>
      </c>
    </row>
    <row r="109" spans="1:9" ht="12.75">
      <c r="A109" s="3"/>
      <c r="B109" s="35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ht="12.75">
      <c r="A110" s="3"/>
      <c r="B110" s="12" t="s">
        <v>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ht="12.75">
      <c r="A111" s="3"/>
      <c r="B111" s="35" t="s">
        <v>34</v>
      </c>
      <c r="C111" s="2" t="s">
        <v>49</v>
      </c>
      <c r="D111" s="2" t="s">
        <v>49</v>
      </c>
      <c r="E111" s="2" t="s">
        <v>49</v>
      </c>
      <c r="F111" s="2" t="s">
        <v>49</v>
      </c>
      <c r="G111" s="2" t="s">
        <v>49</v>
      </c>
      <c r="H111" s="2" t="s">
        <v>49</v>
      </c>
      <c r="I111" s="2" t="s">
        <v>49</v>
      </c>
    </row>
    <row r="112" spans="1:9" ht="12.75">
      <c r="A112" s="3"/>
      <c r="B112" s="35" t="s">
        <v>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s="35" t="s">
        <v>58</v>
      </c>
      <c r="C114" s="14" t="s">
        <v>49</v>
      </c>
      <c r="D114" s="14" t="s">
        <v>49</v>
      </c>
      <c r="E114" s="14" t="s">
        <v>49</v>
      </c>
      <c r="F114" s="14" t="s">
        <v>49</v>
      </c>
      <c r="G114" s="14" t="s">
        <v>49</v>
      </c>
      <c r="H114" s="14" t="s">
        <v>49</v>
      </c>
      <c r="I114" s="14" t="s">
        <v>49</v>
      </c>
    </row>
    <row r="115" spans="1:9" ht="12.75">
      <c r="A115" s="3"/>
      <c r="B115" s="35" t="s">
        <v>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s="35" t="s">
        <v>59</v>
      </c>
      <c r="C117" s="2" t="s">
        <v>49</v>
      </c>
      <c r="D117" s="2" t="s">
        <v>49</v>
      </c>
      <c r="E117" s="2" t="s">
        <v>49</v>
      </c>
      <c r="F117" s="2" t="s">
        <v>49</v>
      </c>
      <c r="G117" s="2" t="s">
        <v>49</v>
      </c>
      <c r="H117" s="2" t="s">
        <v>49</v>
      </c>
      <c r="I117" s="2" t="s">
        <v>49</v>
      </c>
    </row>
    <row r="118" spans="1:9" ht="12.75">
      <c r="A118" s="3"/>
      <c r="B118" s="35" t="s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ht="12.75">
      <c r="A119" s="3"/>
      <c r="B119" s="12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ht="12.75">
      <c r="A120" s="3"/>
      <c r="B120" s="35" t="s">
        <v>60</v>
      </c>
      <c r="C120" s="14" t="s">
        <v>49</v>
      </c>
      <c r="D120" s="14" t="s">
        <v>49</v>
      </c>
      <c r="E120" s="14" t="s">
        <v>49</v>
      </c>
      <c r="F120" s="14" t="s">
        <v>49</v>
      </c>
      <c r="G120" s="14" t="s">
        <v>49</v>
      </c>
      <c r="H120" s="14" t="s">
        <v>49</v>
      </c>
      <c r="I120" s="14" t="s">
        <v>49</v>
      </c>
    </row>
    <row r="121" spans="1:9" ht="12.75">
      <c r="A121" s="3"/>
      <c r="B121" s="35" t="s">
        <v>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s="35" t="s">
        <v>61</v>
      </c>
      <c r="C123" s="2" t="s">
        <v>49</v>
      </c>
      <c r="D123" s="2" t="s">
        <v>49</v>
      </c>
      <c r="E123" s="2" t="s">
        <v>49</v>
      </c>
      <c r="F123" s="2" t="s">
        <v>49</v>
      </c>
      <c r="G123" s="2" t="s">
        <v>49</v>
      </c>
      <c r="H123" s="2" t="s">
        <v>49</v>
      </c>
      <c r="I123" s="2" t="s">
        <v>49</v>
      </c>
    </row>
    <row r="124" spans="1:9" ht="12.75">
      <c r="A124" s="3"/>
      <c r="B124" s="35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s="35" t="s">
        <v>62</v>
      </c>
      <c r="C126" s="14" t="s">
        <v>49</v>
      </c>
      <c r="D126" s="14" t="s">
        <v>49</v>
      </c>
      <c r="E126" s="14" t="s">
        <v>49</v>
      </c>
      <c r="F126" s="14" t="s">
        <v>49</v>
      </c>
      <c r="G126" s="14" t="s">
        <v>49</v>
      </c>
      <c r="H126" s="14" t="s">
        <v>49</v>
      </c>
      <c r="I126" s="14" t="s">
        <v>49</v>
      </c>
    </row>
    <row r="127" spans="1:9" ht="12.75">
      <c r="A127" s="3"/>
      <c r="B127" s="35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ht="12.75">
      <c r="A128" s="3"/>
      <c r="B128" s="12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 ht="12.75">
      <c r="A129" s="3"/>
      <c r="B129" t="s">
        <v>63</v>
      </c>
      <c r="C129" s="2" t="s">
        <v>49</v>
      </c>
      <c r="D129" s="2" t="s">
        <v>49</v>
      </c>
      <c r="E129" s="2" t="s">
        <v>49</v>
      </c>
      <c r="F129" s="2" t="s">
        <v>49</v>
      </c>
      <c r="G129" s="2" t="s">
        <v>49</v>
      </c>
      <c r="H129" s="2" t="s">
        <v>49</v>
      </c>
      <c r="I129" s="2" t="s">
        <v>49</v>
      </c>
    </row>
    <row r="130" spans="1:9" ht="12.75">
      <c r="A130" s="3"/>
      <c r="B130" t="s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2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ht="12.75">
      <c r="A132" s="3"/>
      <c r="B132" s="35"/>
      <c r="C132" s="14"/>
      <c r="D132" s="14"/>
      <c r="E132" s="14"/>
      <c r="F132" s="14"/>
      <c r="G132" s="14"/>
      <c r="H132" s="14"/>
      <c r="I132" s="14"/>
    </row>
    <row r="133" spans="1:9" ht="12.75">
      <c r="A133" s="3">
        <v>5</v>
      </c>
      <c r="B133" s="4" t="s">
        <v>13</v>
      </c>
      <c r="C133" s="14"/>
      <c r="D133" s="14"/>
      <c r="E133" s="14"/>
      <c r="F133" s="14"/>
      <c r="G133" s="14"/>
      <c r="H133" s="14"/>
      <c r="I133" s="14"/>
    </row>
    <row r="134" spans="1:9" ht="12.75">
      <c r="A134" s="3"/>
      <c r="B134" t="s">
        <v>10</v>
      </c>
      <c r="C134" s="2" t="s">
        <v>49</v>
      </c>
      <c r="D134" s="2" t="s">
        <v>49</v>
      </c>
      <c r="E134" s="2" t="s">
        <v>49</v>
      </c>
      <c r="F134" s="2" t="s">
        <v>49</v>
      </c>
      <c r="G134" s="2" t="s">
        <v>49</v>
      </c>
      <c r="H134" s="2" t="s">
        <v>49</v>
      </c>
      <c r="I134" s="94" t="s">
        <v>49</v>
      </c>
    </row>
    <row r="135" spans="1:9" ht="12.75">
      <c r="A135" s="3"/>
      <c r="B135" t="s">
        <v>14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05">
        <v>0</v>
      </c>
    </row>
    <row r="136" spans="1:9" ht="12.75">
      <c r="A136" s="3"/>
      <c r="B136" s="12" t="s">
        <v>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12.75">
      <c r="A137" s="3"/>
      <c r="B137" t="s">
        <v>11</v>
      </c>
      <c r="C137" s="14" t="s">
        <v>49</v>
      </c>
      <c r="D137" s="14" t="s">
        <v>49</v>
      </c>
      <c r="E137" s="14" t="s">
        <v>49</v>
      </c>
      <c r="F137" s="14" t="s">
        <v>49</v>
      </c>
      <c r="G137" s="14" t="s">
        <v>49</v>
      </c>
      <c r="H137" s="14" t="s">
        <v>49</v>
      </c>
      <c r="I137" s="14" t="s">
        <v>49</v>
      </c>
    </row>
    <row r="138" spans="1:9" ht="12.75">
      <c r="A138" s="3"/>
      <c r="B138" t="s">
        <v>14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ht="12.75">
      <c r="A139" s="3"/>
      <c r="B139" s="12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12.75">
      <c r="A140" s="3"/>
      <c r="B140" s="35" t="s">
        <v>33</v>
      </c>
      <c r="C140" s="14" t="s">
        <v>49</v>
      </c>
      <c r="D140" s="14" t="s">
        <v>49</v>
      </c>
      <c r="E140" s="14" t="s">
        <v>49</v>
      </c>
      <c r="F140" s="14" t="s">
        <v>49</v>
      </c>
      <c r="G140" s="14" t="s">
        <v>49</v>
      </c>
      <c r="H140" s="14" t="s">
        <v>49</v>
      </c>
      <c r="I140" s="14" t="s">
        <v>49</v>
      </c>
    </row>
    <row r="141" spans="1:9" ht="12.75">
      <c r="A141" s="3"/>
      <c r="B141" s="35" t="s">
        <v>14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ht="12.75">
      <c r="A142" s="3"/>
      <c r="B142" s="12" t="s">
        <v>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ht="12.75">
      <c r="A143" s="3"/>
      <c r="B143" s="35" t="s">
        <v>34</v>
      </c>
      <c r="C143" s="2" t="s">
        <v>49</v>
      </c>
      <c r="D143" s="2" t="s">
        <v>49</v>
      </c>
      <c r="E143" s="2" t="s">
        <v>49</v>
      </c>
      <c r="F143" s="2" t="s">
        <v>49</v>
      </c>
      <c r="G143" s="2" t="s">
        <v>49</v>
      </c>
      <c r="H143" s="2" t="s">
        <v>49</v>
      </c>
      <c r="I143" s="2" t="s">
        <v>49</v>
      </c>
    </row>
    <row r="144" spans="1:9" ht="12.75">
      <c r="A144" s="3"/>
      <c r="B144" s="35" t="s">
        <v>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ht="12.75">
      <c r="A145" s="3"/>
      <c r="B145" s="12" t="s">
        <v>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ht="12.75">
      <c r="A146" s="3"/>
      <c r="B146" s="35" t="s">
        <v>58</v>
      </c>
      <c r="C146" s="14" t="s">
        <v>49</v>
      </c>
      <c r="D146" s="14" t="s">
        <v>49</v>
      </c>
      <c r="E146" s="14" t="s">
        <v>49</v>
      </c>
      <c r="F146" s="14" t="s">
        <v>49</v>
      </c>
      <c r="G146" s="14" t="s">
        <v>49</v>
      </c>
      <c r="H146" s="14" t="s">
        <v>49</v>
      </c>
      <c r="I146" s="14" t="s">
        <v>49</v>
      </c>
    </row>
    <row r="147" spans="1:9" ht="12.75">
      <c r="A147" s="3"/>
      <c r="B147" s="35" t="s">
        <v>14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ht="12.75">
      <c r="A148" s="3"/>
      <c r="B148" s="12" t="s">
        <v>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ht="12.75">
      <c r="A149" s="3"/>
      <c r="B149" s="35" t="s">
        <v>59</v>
      </c>
      <c r="C149" s="2" t="s">
        <v>49</v>
      </c>
      <c r="D149" s="2" t="s">
        <v>49</v>
      </c>
      <c r="E149" s="2" t="s">
        <v>49</v>
      </c>
      <c r="F149" s="2" t="s">
        <v>49</v>
      </c>
      <c r="G149" s="2" t="s">
        <v>49</v>
      </c>
      <c r="H149" s="2" t="s">
        <v>49</v>
      </c>
      <c r="I149" s="2" t="s">
        <v>49</v>
      </c>
    </row>
    <row r="150" spans="1:9" ht="12.75">
      <c r="A150" s="3"/>
      <c r="B150" s="35" t="s">
        <v>14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ht="12.75">
      <c r="A151" s="3"/>
      <c r="B151" s="12" t="s">
        <v>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ht="12.75">
      <c r="A152" s="3"/>
      <c r="B152" s="35" t="s">
        <v>60</v>
      </c>
      <c r="C152" s="14" t="s">
        <v>49</v>
      </c>
      <c r="D152" s="14" t="s">
        <v>49</v>
      </c>
      <c r="E152" s="14" t="s">
        <v>49</v>
      </c>
      <c r="F152" s="14" t="s">
        <v>49</v>
      </c>
      <c r="G152" s="14" t="s">
        <v>49</v>
      </c>
      <c r="H152" s="14" t="s">
        <v>49</v>
      </c>
      <c r="I152" s="14" t="s">
        <v>49</v>
      </c>
    </row>
    <row r="153" spans="1:9" ht="12.75">
      <c r="A153" s="3"/>
      <c r="B153" s="35" t="s">
        <v>14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ht="12.75">
      <c r="A154" s="3"/>
      <c r="B154" s="12" t="s">
        <v>8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3"/>
      <c r="B155" s="35" t="s">
        <v>61</v>
      </c>
      <c r="C155" s="2" t="s">
        <v>49</v>
      </c>
      <c r="D155" s="2" t="s">
        <v>49</v>
      </c>
      <c r="E155" s="2" t="s">
        <v>49</v>
      </c>
      <c r="F155" s="2" t="s">
        <v>49</v>
      </c>
      <c r="G155" s="2" t="s">
        <v>49</v>
      </c>
      <c r="H155" s="2" t="s">
        <v>49</v>
      </c>
      <c r="I155" s="2" t="s">
        <v>49</v>
      </c>
    </row>
    <row r="156" spans="1:9" ht="12.75">
      <c r="A156" s="3"/>
      <c r="B156" s="35" t="s">
        <v>14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ht="12.75">
      <c r="A157" s="3"/>
      <c r="B157" s="12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3"/>
      <c r="B158" s="35" t="s">
        <v>62</v>
      </c>
      <c r="C158" s="14" t="s">
        <v>49</v>
      </c>
      <c r="D158" s="14" t="s">
        <v>49</v>
      </c>
      <c r="E158" s="14" t="s">
        <v>49</v>
      </c>
      <c r="F158" s="14" t="s">
        <v>49</v>
      </c>
      <c r="G158" s="14" t="s">
        <v>49</v>
      </c>
      <c r="H158" s="14" t="s">
        <v>49</v>
      </c>
      <c r="I158" s="14" t="s">
        <v>49</v>
      </c>
    </row>
    <row r="159" spans="1:9" ht="12.75">
      <c r="A159" s="3"/>
      <c r="B159" s="35" t="s">
        <v>14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2:9" ht="12.75">
      <c r="B160" s="12" t="s">
        <v>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</row>
    <row r="161" spans="2:9" ht="12.75">
      <c r="B161" t="s">
        <v>63</v>
      </c>
      <c r="C161" s="2" t="s">
        <v>49</v>
      </c>
      <c r="D161" s="2" t="s">
        <v>49</v>
      </c>
      <c r="E161" s="2" t="s">
        <v>49</v>
      </c>
      <c r="F161" s="2" t="s">
        <v>49</v>
      </c>
      <c r="G161" s="2" t="s">
        <v>49</v>
      </c>
      <c r="H161" s="2" t="s">
        <v>49</v>
      </c>
      <c r="I161" s="2" t="s">
        <v>49</v>
      </c>
    </row>
    <row r="162" spans="2:9" ht="12.75">
      <c r="B162" t="s">
        <v>14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2:9" ht="12.75">
      <c r="B163" s="12" t="s">
        <v>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</row>
    <row r="164" spans="3:9" ht="12.75">
      <c r="C164"/>
      <c r="D164"/>
      <c r="E164"/>
      <c r="F164"/>
      <c r="G164"/>
      <c r="H164"/>
      <c r="I164"/>
    </row>
    <row r="165" spans="1:9" ht="12.75">
      <c r="A165" s="4">
        <v>6</v>
      </c>
      <c r="B165" s="4" t="s">
        <v>35</v>
      </c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3:9" ht="12.75" hidden="1">
      <c r="C189"/>
      <c r="D189"/>
      <c r="E189"/>
      <c r="F189"/>
      <c r="G189"/>
      <c r="H189"/>
      <c r="I189"/>
    </row>
    <row r="190" spans="2:9" ht="12.75">
      <c r="B190" t="s">
        <v>10</v>
      </c>
      <c r="C190" s="2" t="s">
        <v>49</v>
      </c>
      <c r="D190" s="2" t="s">
        <v>49</v>
      </c>
      <c r="E190" s="2" t="s">
        <v>49</v>
      </c>
      <c r="F190" s="2" t="s">
        <v>49</v>
      </c>
      <c r="G190" s="2" t="s">
        <v>49</v>
      </c>
      <c r="H190" s="2" t="s">
        <v>49</v>
      </c>
      <c r="I190" s="2" t="s">
        <v>49</v>
      </c>
    </row>
    <row r="191" spans="2:9" ht="12.75">
      <c r="B191" t="s">
        <v>16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2:9" ht="12.75">
      <c r="B192" s="12" t="s">
        <v>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2:9" ht="12.75">
      <c r="B193" t="s">
        <v>11</v>
      </c>
      <c r="C193" s="14" t="s">
        <v>49</v>
      </c>
      <c r="D193" s="14" t="s">
        <v>49</v>
      </c>
      <c r="E193" s="14" t="s">
        <v>49</v>
      </c>
      <c r="F193" s="14" t="s">
        <v>49</v>
      </c>
      <c r="G193" s="14" t="s">
        <v>49</v>
      </c>
      <c r="H193" s="14" t="s">
        <v>49</v>
      </c>
      <c r="I193" s="14" t="s">
        <v>49</v>
      </c>
    </row>
    <row r="194" spans="2:9" ht="12.75">
      <c r="B194" t="s">
        <v>16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2:9" ht="12.75">
      <c r="B195" s="12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2:9" ht="12.75">
      <c r="B196" s="35" t="s">
        <v>33</v>
      </c>
      <c r="C196" s="14" t="s">
        <v>49</v>
      </c>
      <c r="D196" s="14" t="s">
        <v>49</v>
      </c>
      <c r="E196" s="14" t="s">
        <v>49</v>
      </c>
      <c r="F196" s="14" t="s">
        <v>49</v>
      </c>
      <c r="G196" s="14" t="s">
        <v>49</v>
      </c>
      <c r="H196" s="14" t="s">
        <v>49</v>
      </c>
      <c r="I196" s="14" t="s">
        <v>49</v>
      </c>
    </row>
    <row r="197" spans="2:9" ht="12.75">
      <c r="B197" s="35" t="s">
        <v>16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2:9" ht="12.75">
      <c r="B198" s="12" t="s">
        <v>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2:9" ht="12.75">
      <c r="B199" s="35" t="s">
        <v>34</v>
      </c>
      <c r="C199" s="2" t="s">
        <v>49</v>
      </c>
      <c r="D199" s="2" t="s">
        <v>49</v>
      </c>
      <c r="E199" s="2" t="s">
        <v>49</v>
      </c>
      <c r="F199" s="2" t="s">
        <v>49</v>
      </c>
      <c r="G199" s="2" t="s">
        <v>49</v>
      </c>
      <c r="H199" s="2" t="s">
        <v>49</v>
      </c>
      <c r="I199" s="2" t="s">
        <v>49</v>
      </c>
    </row>
    <row r="200" spans="2:9" ht="12.75">
      <c r="B200" s="35" t="s">
        <v>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ht="12.75">
      <c r="A201" s="3"/>
      <c r="B201" s="12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/>
      <c r="B202" s="35" t="s">
        <v>58</v>
      </c>
      <c r="C202" s="14" t="s">
        <v>49</v>
      </c>
      <c r="D202" s="14" t="s">
        <v>49</v>
      </c>
      <c r="E202" s="14" t="s">
        <v>49</v>
      </c>
      <c r="F202" s="14" t="s">
        <v>49</v>
      </c>
      <c r="G202" s="14" t="s">
        <v>49</v>
      </c>
      <c r="H202" s="14" t="s">
        <v>49</v>
      </c>
      <c r="I202" s="14" t="s">
        <v>49</v>
      </c>
    </row>
    <row r="203" spans="1:9" ht="12.75">
      <c r="A203" s="3"/>
      <c r="B203" s="35" t="s">
        <v>16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12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2:9" ht="12.75">
      <c r="B205" s="35" t="s">
        <v>59</v>
      </c>
      <c r="C205" s="2" t="s">
        <v>49</v>
      </c>
      <c r="D205" s="2" t="s">
        <v>49</v>
      </c>
      <c r="E205" s="2" t="s">
        <v>49</v>
      </c>
      <c r="F205" s="2" t="s">
        <v>49</v>
      </c>
      <c r="G205" s="2" t="s">
        <v>49</v>
      </c>
      <c r="H205" s="2" t="s">
        <v>49</v>
      </c>
      <c r="I205" s="2" t="s">
        <v>49</v>
      </c>
    </row>
    <row r="206" spans="2:9" ht="12.75">
      <c r="B206" s="35" t="s">
        <v>16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2:9" ht="12.75">
      <c r="B207" s="12" t="s">
        <v>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</row>
    <row r="208" spans="1:9" ht="12.75">
      <c r="A208" s="3"/>
      <c r="B208" s="35" t="s">
        <v>60</v>
      </c>
      <c r="C208" s="14" t="s">
        <v>49</v>
      </c>
      <c r="D208" s="14" t="s">
        <v>49</v>
      </c>
      <c r="E208" s="14" t="s">
        <v>49</v>
      </c>
      <c r="F208" s="14" t="s">
        <v>49</v>
      </c>
      <c r="G208" s="14" t="s">
        <v>49</v>
      </c>
      <c r="H208" s="14" t="s">
        <v>49</v>
      </c>
      <c r="I208" s="14" t="s">
        <v>49</v>
      </c>
    </row>
    <row r="209" spans="1:9" ht="12.75">
      <c r="A209" s="3"/>
      <c r="B209" s="35" t="s">
        <v>16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9" ht="12.75">
      <c r="A210" s="3"/>
      <c r="B210" s="12" t="s">
        <v>8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</row>
    <row r="211" spans="1:9" ht="12.75">
      <c r="A211" s="3"/>
      <c r="B211" s="35" t="s">
        <v>61</v>
      </c>
      <c r="C211" s="2" t="s">
        <v>49</v>
      </c>
      <c r="D211" s="2" t="s">
        <v>49</v>
      </c>
      <c r="E211" s="2" t="s">
        <v>49</v>
      </c>
      <c r="F211" s="2" t="s">
        <v>49</v>
      </c>
      <c r="G211" s="2" t="s">
        <v>49</v>
      </c>
      <c r="H211" s="2" t="s">
        <v>49</v>
      </c>
      <c r="I211" s="2" t="s">
        <v>49</v>
      </c>
    </row>
    <row r="212" spans="1:9" ht="12.75">
      <c r="A212" s="3"/>
      <c r="B212" s="35" t="s">
        <v>16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 ht="12.75">
      <c r="A213" s="3"/>
      <c r="B213" s="12" t="s">
        <v>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</row>
    <row r="214" spans="1:9" ht="12.75">
      <c r="A214" s="3"/>
      <c r="B214" s="35" t="s">
        <v>62</v>
      </c>
      <c r="C214" s="14" t="s">
        <v>49</v>
      </c>
      <c r="D214" s="14" t="s">
        <v>49</v>
      </c>
      <c r="E214" s="14" t="s">
        <v>49</v>
      </c>
      <c r="F214" s="14" t="s">
        <v>49</v>
      </c>
      <c r="G214" s="14" t="s">
        <v>49</v>
      </c>
      <c r="H214" s="14" t="s">
        <v>49</v>
      </c>
      <c r="I214" s="14" t="s">
        <v>49</v>
      </c>
    </row>
    <row r="215" spans="1:9" ht="12.75">
      <c r="A215" s="3"/>
      <c r="B215" s="35" t="s">
        <v>16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2:9" ht="12.75">
      <c r="B216" s="12" t="s">
        <v>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</row>
    <row r="217" spans="2:9" ht="12.75">
      <c r="B217" t="s">
        <v>63</v>
      </c>
      <c r="C217" s="2" t="s">
        <v>49</v>
      </c>
      <c r="D217" s="2" t="s">
        <v>49</v>
      </c>
      <c r="E217" s="2" t="s">
        <v>49</v>
      </c>
      <c r="F217" s="2" t="s">
        <v>49</v>
      </c>
      <c r="G217" s="2" t="s">
        <v>49</v>
      </c>
      <c r="H217" s="2" t="s">
        <v>49</v>
      </c>
      <c r="I217" s="2" t="s">
        <v>49</v>
      </c>
    </row>
    <row r="218" spans="2:9" ht="12.75">
      <c r="B218" t="s">
        <v>16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2:9" ht="12.75">
      <c r="B219" s="12" t="s">
        <v>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</row>
    <row r="220" spans="1:10" ht="12.75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2:9" ht="12.75">
      <c r="B221" s="12" t="s">
        <v>8</v>
      </c>
      <c r="C221" s="59">
        <v>0</v>
      </c>
      <c r="D221" s="59">
        <v>0</v>
      </c>
      <c r="E221" s="59">
        <v>0</v>
      </c>
      <c r="F221" s="7">
        <v>0</v>
      </c>
      <c r="G221" s="59">
        <v>0</v>
      </c>
      <c r="H221" s="59">
        <v>0</v>
      </c>
      <c r="I221" s="59">
        <v>0</v>
      </c>
    </row>
    <row r="222" spans="1:2" ht="12.75">
      <c r="A222" s="3">
        <v>8</v>
      </c>
      <c r="B222" s="4" t="s">
        <v>31</v>
      </c>
    </row>
    <row r="223" spans="2:9" ht="12.75">
      <c r="B223" t="s">
        <v>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2:9" ht="12.75">
      <c r="B224" s="6" t="s">
        <v>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65">
      <selection activeCell="C158" sqref="C158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3" width="11.00390625" style="2" customWidth="1"/>
    <col min="4" max="4" width="12.7109375" style="2" bestFit="1" customWidth="1"/>
    <col min="5" max="9" width="11.00390625" style="2" customWidth="1"/>
  </cols>
  <sheetData>
    <row r="1" spans="1:9" ht="12.75">
      <c r="A1" s="1" t="str">
        <f>'Boys U11'!A2</f>
        <v>Venue : </v>
      </c>
      <c r="B1" s="54"/>
      <c r="E1" s="3" t="s">
        <v>80</v>
      </c>
      <c r="H1" s="3" t="str">
        <f>'Boys U11'!H2</f>
        <v>Date - </v>
      </c>
      <c r="I1" s="41" t="str">
        <f>'Boys U11'!I2</f>
        <v>10th February 2019</v>
      </c>
    </row>
    <row r="2" spans="1:8" ht="12.75">
      <c r="A2" s="1"/>
      <c r="G2" s="3"/>
      <c r="H2" s="3"/>
    </row>
    <row r="3" spans="1:9" ht="12.75">
      <c r="A3" s="2"/>
      <c r="B3" s="4" t="s">
        <v>64</v>
      </c>
      <c r="C3" s="3" t="s">
        <v>1</v>
      </c>
      <c r="D3" s="3" t="s">
        <v>2</v>
      </c>
      <c r="E3" s="3" t="s">
        <v>3</v>
      </c>
      <c r="F3" s="3" t="s">
        <v>77</v>
      </c>
      <c r="G3" s="3" t="s">
        <v>4</v>
      </c>
      <c r="H3" s="3" t="s">
        <v>22</v>
      </c>
      <c r="I3" s="3" t="s">
        <v>5</v>
      </c>
    </row>
    <row r="4" spans="1:6" ht="12.75">
      <c r="A4" s="2"/>
      <c r="B4" s="4" t="s">
        <v>24</v>
      </c>
      <c r="F4" s="3" t="s">
        <v>78</v>
      </c>
    </row>
    <row r="5" spans="1:9" ht="12.75">
      <c r="A5" s="3">
        <v>1</v>
      </c>
      <c r="B5" t="s">
        <v>10</v>
      </c>
      <c r="C5" s="2" t="s">
        <v>49</v>
      </c>
      <c r="D5" s="2" t="s">
        <v>49</v>
      </c>
      <c r="E5" s="2" t="s">
        <v>49</v>
      </c>
      <c r="F5" s="2" t="s">
        <v>49</v>
      </c>
      <c r="G5" s="2" t="s">
        <v>49</v>
      </c>
      <c r="H5" s="2" t="s">
        <v>49</v>
      </c>
      <c r="I5" s="2" t="s">
        <v>49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2">
        <v>0</v>
      </c>
      <c r="H6" s="5">
        <v>0</v>
      </c>
      <c r="I6" s="5">
        <v>0</v>
      </c>
    </row>
    <row r="7" spans="1:9" ht="12.75">
      <c r="A7" s="3"/>
      <c r="B7" s="12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  <c r="I8" s="14" t="s">
        <v>49</v>
      </c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t="s">
        <v>33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</row>
    <row r="12" spans="1:9" ht="12.75">
      <c r="A12" s="3"/>
      <c r="B1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2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12.75">
      <c r="A14" s="3"/>
      <c r="B14" t="s">
        <v>34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  <c r="I14" s="108" t="s">
        <v>49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2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58</v>
      </c>
      <c r="C17" s="2" t="s">
        <v>49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2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t="s">
        <v>59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</row>
    <row r="21" spans="1:9" ht="12.75">
      <c r="A21" s="3"/>
      <c r="B21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2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3"/>
      <c r="B23" t="s">
        <v>60</v>
      </c>
      <c r="C23" s="2" t="s">
        <v>49</v>
      </c>
      <c r="D23" s="2" t="s">
        <v>49</v>
      </c>
      <c r="E23" s="2" t="s">
        <v>49</v>
      </c>
      <c r="F23" s="2" t="s">
        <v>49</v>
      </c>
      <c r="G23" s="2" t="s">
        <v>49</v>
      </c>
      <c r="H23" s="2" t="s">
        <v>49</v>
      </c>
      <c r="I23" s="2" t="s">
        <v>49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2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61</v>
      </c>
      <c r="C26" s="14" t="s">
        <v>49</v>
      </c>
      <c r="D26" s="14" t="s">
        <v>49</v>
      </c>
      <c r="E26" s="14" t="s">
        <v>49</v>
      </c>
      <c r="F26" s="14" t="s">
        <v>49</v>
      </c>
      <c r="G26" s="14" t="s">
        <v>49</v>
      </c>
      <c r="H26" s="14" t="s">
        <v>49</v>
      </c>
      <c r="I26" s="14" t="s">
        <v>49</v>
      </c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2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35" t="s">
        <v>62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</row>
    <row r="30" spans="1:9" ht="12.75">
      <c r="A30" s="3"/>
      <c r="B30" s="35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2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35" t="s">
        <v>63</v>
      </c>
      <c r="C32" s="2" t="s">
        <v>49</v>
      </c>
      <c r="D32" s="2" t="s">
        <v>49</v>
      </c>
      <c r="E32" s="2" t="s">
        <v>49</v>
      </c>
      <c r="F32" s="2" t="s">
        <v>49</v>
      </c>
      <c r="G32" s="2" t="s">
        <v>49</v>
      </c>
      <c r="H32" s="2" t="s">
        <v>49</v>
      </c>
      <c r="I32" s="2" t="s">
        <v>49</v>
      </c>
    </row>
    <row r="33" spans="1:9" ht="12.75">
      <c r="A33" s="3"/>
      <c r="B33" s="35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2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6"/>
      <c r="C35" s="13"/>
      <c r="D35" s="13"/>
      <c r="E35" s="13"/>
      <c r="F35" s="13"/>
      <c r="G35" s="13"/>
      <c r="H35" s="13"/>
      <c r="I35" s="13"/>
    </row>
    <row r="36" spans="1:9" ht="12.75">
      <c r="A36" s="3">
        <v>2</v>
      </c>
      <c r="B36" s="4" t="s">
        <v>65</v>
      </c>
      <c r="C36" s="13"/>
      <c r="D36" s="13"/>
      <c r="E36" s="13"/>
      <c r="F36" s="13"/>
      <c r="G36" s="13"/>
      <c r="H36" s="13"/>
      <c r="I36" s="13"/>
    </row>
    <row r="37" spans="2:9" ht="12.75">
      <c r="B37" t="s">
        <v>10</v>
      </c>
      <c r="C37" s="2" t="s">
        <v>49</v>
      </c>
      <c r="D37" s="2" t="s">
        <v>49</v>
      </c>
      <c r="E37" s="2" t="s">
        <v>49</v>
      </c>
      <c r="F37" s="2" t="s">
        <v>49</v>
      </c>
      <c r="G37" s="2" t="s">
        <v>49</v>
      </c>
      <c r="H37" s="2" t="s">
        <v>49</v>
      </c>
      <c r="I37" s="2" t="s">
        <v>49</v>
      </c>
    </row>
    <row r="38" spans="1:9" ht="12.75">
      <c r="A38" s="3"/>
      <c r="B38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2.75">
      <c r="A39" s="3"/>
      <c r="B39" s="12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ht="12.75">
      <c r="A40" s="3"/>
      <c r="B40" t="s">
        <v>11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>
        <v>0</v>
      </c>
      <c r="I40" s="14" t="s">
        <v>49</v>
      </c>
    </row>
    <row r="41" spans="1:9" ht="12.75">
      <c r="A41" s="3"/>
      <c r="B41" t="s">
        <v>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3"/>
      <c r="B42" s="12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2.75">
      <c r="A43" s="3"/>
      <c r="B43" s="35" t="s">
        <v>33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>
        <v>0</v>
      </c>
      <c r="I43" s="14" t="s">
        <v>49</v>
      </c>
    </row>
    <row r="44" spans="1:9" ht="12.75">
      <c r="A44" s="3"/>
      <c r="B44" s="35" t="s">
        <v>75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ht="12.75">
      <c r="A45" s="3"/>
      <c r="B45" s="12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35" t="s">
        <v>34</v>
      </c>
      <c r="C46" s="2" t="s">
        <v>49</v>
      </c>
      <c r="D46" s="2" t="s">
        <v>49</v>
      </c>
      <c r="E46" s="2" t="s">
        <v>49</v>
      </c>
      <c r="F46" s="2" t="s">
        <v>49</v>
      </c>
      <c r="G46" s="2" t="s">
        <v>49</v>
      </c>
      <c r="H46" s="2" t="s">
        <v>49</v>
      </c>
      <c r="I46" s="2" t="s">
        <v>49</v>
      </c>
    </row>
    <row r="47" spans="1:9" ht="12.75">
      <c r="A47" s="3"/>
      <c r="B47" s="35" t="s">
        <v>75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2.75">
      <c r="A48" s="3"/>
      <c r="B48" s="12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35" t="s">
        <v>58</v>
      </c>
      <c r="C49" s="14" t="s">
        <v>49</v>
      </c>
      <c r="D49" s="14" t="s">
        <v>49</v>
      </c>
      <c r="E49" s="14" t="s">
        <v>49</v>
      </c>
      <c r="F49" s="14" t="s">
        <v>49</v>
      </c>
      <c r="G49" s="14" t="s">
        <v>49</v>
      </c>
      <c r="H49" s="14" t="s">
        <v>49</v>
      </c>
      <c r="I49" s="14" t="s">
        <v>49</v>
      </c>
    </row>
    <row r="50" spans="1:9" ht="12.75">
      <c r="A50" s="3"/>
      <c r="B50" s="35" t="s">
        <v>75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ht="12.75">
      <c r="A51" s="3"/>
      <c r="B51" s="12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35" t="s">
        <v>59</v>
      </c>
      <c r="C52" s="2" t="s">
        <v>49</v>
      </c>
      <c r="D52" s="2" t="s">
        <v>49</v>
      </c>
      <c r="E52" s="2" t="s">
        <v>49</v>
      </c>
      <c r="F52" s="2" t="s">
        <v>49</v>
      </c>
      <c r="G52" s="2" t="s">
        <v>49</v>
      </c>
      <c r="H52" s="2" t="s">
        <v>49</v>
      </c>
      <c r="I52" s="2" t="s">
        <v>49</v>
      </c>
    </row>
    <row r="53" spans="1:9" ht="12.75">
      <c r="A53" s="3"/>
      <c r="B53" s="35" t="s">
        <v>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ht="12.75">
      <c r="A54" s="3"/>
      <c r="B54" s="12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35" t="s">
        <v>60</v>
      </c>
      <c r="C55" s="14" t="s">
        <v>49</v>
      </c>
      <c r="D55" s="14" t="s">
        <v>49</v>
      </c>
      <c r="E55" s="14" t="s">
        <v>49</v>
      </c>
      <c r="F55" s="14" t="s">
        <v>49</v>
      </c>
      <c r="G55" s="14" t="s">
        <v>49</v>
      </c>
      <c r="H55" s="14" t="s">
        <v>49</v>
      </c>
      <c r="I55" s="14" t="s">
        <v>49</v>
      </c>
    </row>
    <row r="56" spans="1:9" ht="12.75">
      <c r="A56" s="3"/>
      <c r="B56" s="35" t="s">
        <v>75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3"/>
      <c r="B57" s="12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35" t="s">
        <v>61</v>
      </c>
      <c r="C58" s="2" t="s">
        <v>49</v>
      </c>
      <c r="D58" s="2" t="s">
        <v>49</v>
      </c>
      <c r="E58" s="2" t="s">
        <v>49</v>
      </c>
      <c r="F58" s="2" t="s">
        <v>49</v>
      </c>
      <c r="G58" s="2" t="s">
        <v>49</v>
      </c>
      <c r="H58" s="2" t="s">
        <v>49</v>
      </c>
      <c r="I58" s="2" t="s">
        <v>49</v>
      </c>
    </row>
    <row r="59" spans="1:9" ht="12.75">
      <c r="A59" s="3"/>
      <c r="B59" s="35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12.75">
      <c r="A60" s="3"/>
      <c r="B60" s="12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35" t="s">
        <v>62</v>
      </c>
      <c r="C61" s="14" t="s">
        <v>49</v>
      </c>
      <c r="D61" s="14" t="s">
        <v>49</v>
      </c>
      <c r="E61" s="14" t="s">
        <v>49</v>
      </c>
      <c r="F61" s="14" t="s">
        <v>49</v>
      </c>
      <c r="G61" s="14" t="s">
        <v>49</v>
      </c>
      <c r="H61" s="14" t="s">
        <v>49</v>
      </c>
      <c r="I61" s="14" t="s">
        <v>49</v>
      </c>
    </row>
    <row r="62" spans="1:9" ht="12.75">
      <c r="A62" s="3"/>
      <c r="B62" s="35" t="s">
        <v>75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12.75">
      <c r="A63" s="3"/>
      <c r="B63" s="12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t="s">
        <v>63</v>
      </c>
      <c r="C64" s="2" t="s">
        <v>49</v>
      </c>
      <c r="D64" s="2" t="s">
        <v>49</v>
      </c>
      <c r="E64" s="2" t="s">
        <v>49</v>
      </c>
      <c r="F64" s="2" t="s">
        <v>49</v>
      </c>
      <c r="G64" s="2" t="s">
        <v>49</v>
      </c>
      <c r="H64" s="2" t="s">
        <v>49</v>
      </c>
      <c r="I64" s="2" t="s">
        <v>49</v>
      </c>
    </row>
    <row r="65" spans="2:9" ht="12.75">
      <c r="B65" t="s">
        <v>75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2.75">
      <c r="A66" s="3"/>
      <c r="B66" s="12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3"/>
      <c r="D67" s="13"/>
      <c r="E67" s="13"/>
      <c r="F67" s="13"/>
      <c r="G67" s="13"/>
      <c r="H67" s="13"/>
      <c r="I67" s="13"/>
    </row>
    <row r="68" spans="1:9" ht="12.75">
      <c r="A68" s="3">
        <v>3</v>
      </c>
      <c r="B68" s="4" t="s">
        <v>30</v>
      </c>
      <c r="C68"/>
      <c r="D68"/>
      <c r="E68"/>
      <c r="F68"/>
      <c r="G68" s="94"/>
      <c r="H68" s="99"/>
      <c r="I68"/>
    </row>
    <row r="69" spans="1:9" ht="12.75">
      <c r="A69" s="3"/>
      <c r="B69" t="s">
        <v>10</v>
      </c>
      <c r="C69" s="2" t="s">
        <v>49</v>
      </c>
      <c r="D69" s="2" t="s">
        <v>49</v>
      </c>
      <c r="E69" s="2" t="s">
        <v>49</v>
      </c>
      <c r="F69" s="2" t="s">
        <v>49</v>
      </c>
      <c r="G69" s="94" t="s">
        <v>49</v>
      </c>
      <c r="H69" s="94" t="s">
        <v>49</v>
      </c>
      <c r="I69" s="2" t="s">
        <v>49</v>
      </c>
    </row>
    <row r="70" spans="1:9" ht="12.75">
      <c r="A70" s="3"/>
      <c r="B70" t="s">
        <v>16</v>
      </c>
      <c r="C70" s="5">
        <v>0</v>
      </c>
      <c r="D70" s="5">
        <v>0</v>
      </c>
      <c r="E70" s="5">
        <v>0</v>
      </c>
      <c r="F70" s="5">
        <v>0</v>
      </c>
      <c r="G70" s="91">
        <v>0</v>
      </c>
      <c r="H70" s="91">
        <v>0</v>
      </c>
      <c r="I70" s="5">
        <v>0</v>
      </c>
    </row>
    <row r="71" spans="1:9" ht="12.75">
      <c r="A71" s="3"/>
      <c r="B71" s="12" t="s">
        <v>8</v>
      </c>
      <c r="C71" s="7">
        <f>-C690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2.75">
      <c r="A72" s="3"/>
      <c r="B72" t="s">
        <v>11</v>
      </c>
      <c r="C72" s="14" t="s">
        <v>49</v>
      </c>
      <c r="D72" s="14" t="s">
        <v>49</v>
      </c>
      <c r="E72" s="14" t="s">
        <v>49</v>
      </c>
      <c r="F72" s="14" t="s">
        <v>49</v>
      </c>
      <c r="G72" s="14" t="s">
        <v>49</v>
      </c>
      <c r="H72" s="14" t="s">
        <v>49</v>
      </c>
      <c r="I72" s="14" t="s">
        <v>49</v>
      </c>
    </row>
    <row r="73" spans="1:9" ht="12.75">
      <c r="A73" s="3"/>
      <c r="B73" t="s">
        <v>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2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3"/>
      <c r="B75" s="35" t="s">
        <v>33</v>
      </c>
      <c r="C75" s="14" t="s">
        <v>49</v>
      </c>
      <c r="D75" s="14" t="s">
        <v>49</v>
      </c>
      <c r="E75" s="14" t="s">
        <v>49</v>
      </c>
      <c r="F75" s="14" t="s">
        <v>49</v>
      </c>
      <c r="G75" s="14" t="s">
        <v>49</v>
      </c>
      <c r="H75" s="14" t="s">
        <v>49</v>
      </c>
      <c r="I75" s="14" t="s">
        <v>49</v>
      </c>
    </row>
    <row r="76" spans="1:9" ht="12.75">
      <c r="A76" s="3"/>
      <c r="B76" s="35" t="s">
        <v>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ht="12.75">
      <c r="A78" s="3"/>
      <c r="B78" s="35" t="s">
        <v>34</v>
      </c>
      <c r="C78" s="2" t="s">
        <v>49</v>
      </c>
      <c r="D78" s="2" t="s">
        <v>49</v>
      </c>
      <c r="E78" s="2" t="s">
        <v>49</v>
      </c>
      <c r="F78" s="2" t="s">
        <v>49</v>
      </c>
      <c r="G78" s="2" t="s">
        <v>49</v>
      </c>
      <c r="H78" s="2" t="s">
        <v>49</v>
      </c>
      <c r="I78" s="2" t="s">
        <v>49</v>
      </c>
    </row>
    <row r="79" spans="1:9" ht="12.75">
      <c r="A79" s="3"/>
      <c r="B79" s="35" t="s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2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s="35" t="s">
        <v>58</v>
      </c>
      <c r="C81" s="14" t="s">
        <v>49</v>
      </c>
      <c r="D81" s="14" t="s">
        <v>49</v>
      </c>
      <c r="E81" s="14" t="s">
        <v>49</v>
      </c>
      <c r="F81" s="14" t="s">
        <v>49</v>
      </c>
      <c r="G81" s="14" t="s">
        <v>49</v>
      </c>
      <c r="H81" s="14" t="s">
        <v>49</v>
      </c>
      <c r="I81" s="14" t="s">
        <v>49</v>
      </c>
    </row>
    <row r="82" spans="1:9" ht="12.75">
      <c r="A82" s="3"/>
      <c r="B82" s="35" t="s">
        <v>16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2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35" t="s">
        <v>59</v>
      </c>
      <c r="C84" s="2" t="s">
        <v>49</v>
      </c>
      <c r="D84" s="2" t="s">
        <v>49</v>
      </c>
      <c r="E84" s="2" t="s">
        <v>49</v>
      </c>
      <c r="F84" s="2" t="s">
        <v>49</v>
      </c>
      <c r="G84" s="2" t="s">
        <v>49</v>
      </c>
      <c r="H84" s="2" t="s">
        <v>49</v>
      </c>
      <c r="I84" s="2" t="s">
        <v>49</v>
      </c>
    </row>
    <row r="85" spans="1:9" ht="12.75">
      <c r="A85" s="3"/>
      <c r="B85" s="35" t="s">
        <v>16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2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3"/>
      <c r="B87" s="35" t="s">
        <v>60</v>
      </c>
      <c r="C87" s="14" t="s">
        <v>49</v>
      </c>
      <c r="D87" s="14" t="s">
        <v>49</v>
      </c>
      <c r="E87" s="14" t="s">
        <v>49</v>
      </c>
      <c r="F87" s="14" t="s">
        <v>49</v>
      </c>
      <c r="G87" s="14" t="s">
        <v>49</v>
      </c>
      <c r="H87" s="14" t="s">
        <v>49</v>
      </c>
      <c r="I87" s="14" t="s">
        <v>49</v>
      </c>
    </row>
    <row r="88" spans="1:9" ht="12.75">
      <c r="A88" s="3"/>
      <c r="B88" s="35" t="s">
        <v>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2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s="35" t="s">
        <v>61</v>
      </c>
      <c r="C90" s="2" t="s">
        <v>49</v>
      </c>
      <c r="D90" s="2" t="s">
        <v>49</v>
      </c>
      <c r="E90" s="2" t="s">
        <v>49</v>
      </c>
      <c r="F90" s="2" t="s">
        <v>49</v>
      </c>
      <c r="G90" s="2" t="s">
        <v>49</v>
      </c>
      <c r="H90" s="2" t="s">
        <v>49</v>
      </c>
      <c r="I90" s="2" t="s">
        <v>49</v>
      </c>
    </row>
    <row r="91" spans="1:9" ht="12.75">
      <c r="A91" s="3"/>
      <c r="B91" s="35" t="s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35" t="s">
        <v>62</v>
      </c>
      <c r="C93" s="14" t="s">
        <v>49</v>
      </c>
      <c r="D93" s="14" t="s">
        <v>49</v>
      </c>
      <c r="E93" s="14" t="s">
        <v>49</v>
      </c>
      <c r="F93" s="14" t="s">
        <v>49</v>
      </c>
      <c r="G93" s="14" t="s">
        <v>49</v>
      </c>
      <c r="H93" s="14" t="s">
        <v>49</v>
      </c>
      <c r="I93" s="14" t="s">
        <v>49</v>
      </c>
    </row>
    <row r="94" spans="1:9" ht="12.75">
      <c r="A94" s="3"/>
      <c r="B94" s="35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2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t="s">
        <v>63</v>
      </c>
      <c r="C96" s="2" t="s">
        <v>49</v>
      </c>
      <c r="D96" s="2" t="s">
        <v>49</v>
      </c>
      <c r="E96" s="2" t="s">
        <v>49</v>
      </c>
      <c r="F96" s="2" t="s">
        <v>49</v>
      </c>
      <c r="G96" s="2" t="s">
        <v>49</v>
      </c>
      <c r="H96" s="2" t="s">
        <v>49</v>
      </c>
      <c r="I96" s="2" t="s">
        <v>49</v>
      </c>
    </row>
    <row r="97" spans="1:9" ht="12.75">
      <c r="A97" s="3"/>
      <c r="B97" t="s">
        <v>16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2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35"/>
      <c r="C99" s="14"/>
      <c r="D99" s="14"/>
      <c r="E99" s="14"/>
      <c r="F99" s="14"/>
      <c r="G99" s="14"/>
      <c r="H99" s="14"/>
      <c r="I99" s="14"/>
    </row>
    <row r="100" spans="1:9" ht="12.75">
      <c r="A100" s="3">
        <v>4</v>
      </c>
      <c r="B100" s="4" t="s">
        <v>42</v>
      </c>
      <c r="C100" s="14"/>
      <c r="D100" s="14"/>
      <c r="E100" s="14"/>
      <c r="F100" s="14"/>
      <c r="G100" s="14"/>
      <c r="H100" s="14"/>
      <c r="I100" s="14"/>
    </row>
    <row r="101" spans="1:9" ht="12.75">
      <c r="A101" s="3"/>
      <c r="B101" t="s">
        <v>10</v>
      </c>
      <c r="C101" s="2" t="s">
        <v>49</v>
      </c>
      <c r="D101" s="2" t="s">
        <v>49</v>
      </c>
      <c r="E101" s="2" t="s">
        <v>49</v>
      </c>
      <c r="F101" s="2" t="s">
        <v>49</v>
      </c>
      <c r="G101" s="2" t="s">
        <v>49</v>
      </c>
      <c r="H101" s="2" t="s">
        <v>49</v>
      </c>
      <c r="I101" s="2" t="s">
        <v>49</v>
      </c>
    </row>
    <row r="102" spans="1:9" ht="12.75">
      <c r="A102" s="3"/>
      <c r="B10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2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t="s">
        <v>11</v>
      </c>
      <c r="C104" s="14" t="s">
        <v>49</v>
      </c>
      <c r="D104" s="14" t="s">
        <v>49</v>
      </c>
      <c r="E104" s="14">
        <v>0</v>
      </c>
      <c r="F104" s="14">
        <v>0</v>
      </c>
      <c r="G104" s="14" t="s">
        <v>49</v>
      </c>
      <c r="H104" s="14" t="s">
        <v>49</v>
      </c>
      <c r="I104" s="14" t="s">
        <v>49</v>
      </c>
    </row>
    <row r="105" spans="1:9" ht="12.75">
      <c r="A105" s="3"/>
      <c r="B105" t="s">
        <v>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2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ht="12.75">
      <c r="A107" s="3"/>
      <c r="B107" s="35" t="s">
        <v>33</v>
      </c>
      <c r="C107" s="14" t="s">
        <v>49</v>
      </c>
      <c r="D107" s="14">
        <v>0</v>
      </c>
      <c r="E107" s="14" t="s">
        <v>49</v>
      </c>
      <c r="F107" s="14" t="s">
        <v>49</v>
      </c>
      <c r="G107" s="14" t="s">
        <v>49</v>
      </c>
      <c r="H107" s="14" t="s">
        <v>49</v>
      </c>
      <c r="I107" s="14" t="s">
        <v>49</v>
      </c>
    </row>
    <row r="108" spans="1:9" ht="12.75">
      <c r="A108" s="3"/>
      <c r="B108" s="35" t="s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2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35" t="s">
        <v>34</v>
      </c>
      <c r="C110" s="2" t="s">
        <v>49</v>
      </c>
      <c r="D110" s="2" t="s">
        <v>49</v>
      </c>
      <c r="E110" s="2" t="s">
        <v>49</v>
      </c>
      <c r="F110" s="2" t="s">
        <v>49</v>
      </c>
      <c r="G110" s="2" t="s">
        <v>49</v>
      </c>
      <c r="H110" s="2" t="s">
        <v>49</v>
      </c>
      <c r="I110" s="2" t="s">
        <v>49</v>
      </c>
    </row>
    <row r="111" spans="1:9" ht="12.75">
      <c r="A111" s="3"/>
      <c r="B111" s="35" t="s">
        <v>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2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35" t="s">
        <v>58</v>
      </c>
      <c r="C113" s="14" t="s">
        <v>49</v>
      </c>
      <c r="D113" s="14" t="s">
        <v>49</v>
      </c>
      <c r="E113" s="14" t="s">
        <v>49</v>
      </c>
      <c r="F113" s="14" t="s">
        <v>49</v>
      </c>
      <c r="G113" s="14" t="s">
        <v>49</v>
      </c>
      <c r="H113" s="14" t="s">
        <v>49</v>
      </c>
      <c r="I113" s="14" t="s">
        <v>49</v>
      </c>
    </row>
    <row r="114" spans="1:9" ht="12.75">
      <c r="A114" s="3"/>
      <c r="B114" s="35" t="s">
        <v>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2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35" t="s">
        <v>59</v>
      </c>
      <c r="C116" s="2" t="s">
        <v>49</v>
      </c>
      <c r="D116" s="2" t="s">
        <v>49</v>
      </c>
      <c r="E116" s="2" t="s">
        <v>49</v>
      </c>
      <c r="F116" s="2" t="s">
        <v>49</v>
      </c>
      <c r="G116" s="2" t="s">
        <v>49</v>
      </c>
      <c r="H116" s="2" t="s">
        <v>49</v>
      </c>
      <c r="I116" s="2" t="s">
        <v>49</v>
      </c>
    </row>
    <row r="117" spans="1:9" ht="12.75">
      <c r="A117" s="3"/>
      <c r="B117" s="35" t="s">
        <v>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2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35" t="s">
        <v>60</v>
      </c>
      <c r="C119" s="14" t="s">
        <v>49</v>
      </c>
      <c r="D119" s="14" t="s">
        <v>49</v>
      </c>
      <c r="E119" s="14" t="s">
        <v>49</v>
      </c>
      <c r="F119" s="14" t="s">
        <v>49</v>
      </c>
      <c r="G119" s="14" t="s">
        <v>49</v>
      </c>
      <c r="H119" s="14" t="s">
        <v>49</v>
      </c>
      <c r="I119" s="14" t="s">
        <v>49</v>
      </c>
    </row>
    <row r="120" spans="1:9" ht="12.75">
      <c r="A120" s="3"/>
      <c r="B120" s="35" t="s">
        <v>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2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35" t="s">
        <v>61</v>
      </c>
      <c r="C122" s="2" t="s">
        <v>49</v>
      </c>
      <c r="D122" s="2" t="s">
        <v>49</v>
      </c>
      <c r="E122" s="2" t="s">
        <v>49</v>
      </c>
      <c r="F122" s="2" t="s">
        <v>49</v>
      </c>
      <c r="G122" s="2" t="s">
        <v>49</v>
      </c>
      <c r="H122" s="2" t="s">
        <v>49</v>
      </c>
      <c r="I122" s="2" t="s">
        <v>49</v>
      </c>
    </row>
    <row r="123" spans="1:9" ht="12.75">
      <c r="A123" s="3"/>
      <c r="B123" s="35" t="s">
        <v>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2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35" t="s">
        <v>62</v>
      </c>
      <c r="C125" s="14" t="s">
        <v>49</v>
      </c>
      <c r="D125" s="14" t="s">
        <v>49</v>
      </c>
      <c r="E125" s="14" t="s">
        <v>49</v>
      </c>
      <c r="F125" s="14" t="s">
        <v>49</v>
      </c>
      <c r="G125" s="14" t="s">
        <v>49</v>
      </c>
      <c r="H125" s="14" t="s">
        <v>49</v>
      </c>
      <c r="I125" s="14" t="s">
        <v>49</v>
      </c>
    </row>
    <row r="126" spans="1:9" ht="12.75">
      <c r="A126" s="3"/>
      <c r="B126" s="35" t="s">
        <v>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2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t="s">
        <v>63</v>
      </c>
      <c r="C128" s="2" t="s">
        <v>49</v>
      </c>
      <c r="D128" s="2" t="s">
        <v>49</v>
      </c>
      <c r="E128" s="2" t="s">
        <v>49</v>
      </c>
      <c r="F128" s="2" t="s">
        <v>49</v>
      </c>
      <c r="G128" s="2" t="s">
        <v>49</v>
      </c>
      <c r="H128" s="2" t="s">
        <v>49</v>
      </c>
      <c r="I128" s="2" t="s">
        <v>49</v>
      </c>
    </row>
    <row r="129" spans="1:9" ht="12.75">
      <c r="A129" s="3"/>
      <c r="B129" t="s">
        <v>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ht="12.75">
      <c r="A130" s="3"/>
      <c r="B130" s="12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35"/>
      <c r="C131" s="14"/>
      <c r="D131" s="14"/>
      <c r="E131" s="14"/>
      <c r="F131" s="14"/>
      <c r="G131" s="14"/>
      <c r="H131" s="14"/>
      <c r="I131" s="14"/>
    </row>
    <row r="132" spans="1:9" ht="12.75">
      <c r="A132" s="3">
        <v>5</v>
      </c>
      <c r="B132" s="4" t="s">
        <v>13</v>
      </c>
      <c r="C132" s="14"/>
      <c r="D132" s="14"/>
      <c r="E132" s="14"/>
      <c r="F132" s="93"/>
      <c r="G132" s="14"/>
      <c r="H132" s="14"/>
      <c r="I132" s="14"/>
    </row>
    <row r="133" spans="1:9" ht="12.75">
      <c r="A133" s="3"/>
      <c r="B133" t="s">
        <v>10</v>
      </c>
      <c r="C133" s="2" t="s">
        <v>49</v>
      </c>
      <c r="D133" s="2" t="s">
        <v>49</v>
      </c>
      <c r="E133" s="2" t="s">
        <v>49</v>
      </c>
      <c r="F133" s="2" t="s">
        <v>49</v>
      </c>
      <c r="G133" s="2" t="s">
        <v>49</v>
      </c>
      <c r="H133" s="2" t="s">
        <v>49</v>
      </c>
      <c r="I133" s="2" t="s">
        <v>49</v>
      </c>
    </row>
    <row r="134" spans="1:9" ht="12.75">
      <c r="A134" s="3"/>
      <c r="B134" t="s">
        <v>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ht="12.75">
      <c r="A136" s="3"/>
      <c r="B136" t="s">
        <v>11</v>
      </c>
      <c r="C136" s="14" t="s">
        <v>49</v>
      </c>
      <c r="D136" s="14" t="s">
        <v>49</v>
      </c>
      <c r="E136" s="14" t="s">
        <v>49</v>
      </c>
      <c r="F136" s="14" t="s">
        <v>49</v>
      </c>
      <c r="G136" s="14" t="s">
        <v>49</v>
      </c>
      <c r="H136" s="14" t="s">
        <v>49</v>
      </c>
      <c r="I136" s="14" t="s">
        <v>49</v>
      </c>
    </row>
    <row r="137" spans="1:9" ht="12.75">
      <c r="A137" s="3"/>
      <c r="B137" t="s">
        <v>14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s="35" t="s">
        <v>33</v>
      </c>
      <c r="C139" s="14" t="s">
        <v>49</v>
      </c>
      <c r="D139" s="14" t="s">
        <v>49</v>
      </c>
      <c r="E139" s="14" t="s">
        <v>49</v>
      </c>
      <c r="F139" s="14" t="s">
        <v>49</v>
      </c>
      <c r="G139" s="14" t="s">
        <v>49</v>
      </c>
      <c r="H139" s="14" t="s">
        <v>49</v>
      </c>
      <c r="I139" s="14" t="s">
        <v>49</v>
      </c>
    </row>
    <row r="140" spans="1:9" ht="12.75">
      <c r="A140" s="3"/>
      <c r="B140" s="35" t="s">
        <v>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s="35" t="s">
        <v>34</v>
      </c>
      <c r="C142" s="2" t="s">
        <v>49</v>
      </c>
      <c r="D142" s="2" t="s">
        <v>49</v>
      </c>
      <c r="E142" s="2" t="s">
        <v>49</v>
      </c>
      <c r="F142" s="2" t="s">
        <v>49</v>
      </c>
      <c r="G142" s="2" t="s">
        <v>49</v>
      </c>
      <c r="H142" s="2" t="s">
        <v>49</v>
      </c>
      <c r="I142" s="2" t="s">
        <v>49</v>
      </c>
    </row>
    <row r="143" spans="1:9" ht="12.75">
      <c r="A143" s="3"/>
      <c r="B143" s="35" t="s">
        <v>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s="35" t="s">
        <v>58</v>
      </c>
      <c r="C145" s="14" t="s">
        <v>49</v>
      </c>
      <c r="D145" s="14" t="s">
        <v>49</v>
      </c>
      <c r="E145" s="14" t="s">
        <v>49</v>
      </c>
      <c r="F145" s="14" t="s">
        <v>49</v>
      </c>
      <c r="G145" s="14" t="s">
        <v>49</v>
      </c>
      <c r="H145" s="14" t="s">
        <v>49</v>
      </c>
      <c r="I145" s="14" t="s">
        <v>49</v>
      </c>
    </row>
    <row r="146" spans="1:9" ht="12.75">
      <c r="A146" s="3"/>
      <c r="B146" s="35" t="s">
        <v>14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ht="12.75">
      <c r="A148" s="3"/>
      <c r="B148" s="35" t="s">
        <v>59</v>
      </c>
      <c r="C148" s="2" t="s">
        <v>49</v>
      </c>
      <c r="D148" s="2" t="s">
        <v>49</v>
      </c>
      <c r="E148" s="2" t="s">
        <v>49</v>
      </c>
      <c r="F148" s="2" t="s">
        <v>49</v>
      </c>
      <c r="G148" s="2" t="s">
        <v>49</v>
      </c>
      <c r="H148" s="2" t="s">
        <v>49</v>
      </c>
      <c r="I148" s="2" t="s">
        <v>49</v>
      </c>
    </row>
    <row r="149" spans="1:9" ht="12.75">
      <c r="A149" s="3"/>
      <c r="B149" s="35" t="s">
        <v>14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s="35" t="s">
        <v>60</v>
      </c>
      <c r="C151" s="14" t="s">
        <v>49</v>
      </c>
      <c r="D151" s="14" t="s">
        <v>49</v>
      </c>
      <c r="E151" s="14" t="s">
        <v>49</v>
      </c>
      <c r="F151" s="14" t="s">
        <v>49</v>
      </c>
      <c r="G151" s="14" t="s">
        <v>49</v>
      </c>
      <c r="H151" s="14" t="s">
        <v>49</v>
      </c>
      <c r="I151" s="14" t="s">
        <v>49</v>
      </c>
    </row>
    <row r="152" spans="1:9" ht="12.75">
      <c r="A152" s="3"/>
      <c r="B152" s="35" t="s">
        <v>14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s="35" t="s">
        <v>61</v>
      </c>
      <c r="C154" s="2" t="s">
        <v>49</v>
      </c>
      <c r="D154" s="2" t="s">
        <v>49</v>
      </c>
      <c r="E154" s="2" t="s">
        <v>49</v>
      </c>
      <c r="F154" s="2" t="s">
        <v>49</v>
      </c>
      <c r="G154" s="2" t="s">
        <v>49</v>
      </c>
      <c r="H154" s="2" t="s">
        <v>49</v>
      </c>
      <c r="I154" s="2" t="s">
        <v>49</v>
      </c>
    </row>
    <row r="155" spans="1:9" ht="12.75">
      <c r="A155" s="3"/>
      <c r="B155" s="35" t="s">
        <v>14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s="35" t="s">
        <v>62</v>
      </c>
      <c r="C157" s="14" t="s">
        <v>49</v>
      </c>
      <c r="D157" s="14" t="s">
        <v>49</v>
      </c>
      <c r="E157" s="14" t="s">
        <v>49</v>
      </c>
      <c r="F157" s="14" t="s">
        <v>49</v>
      </c>
      <c r="G157" s="14" t="s">
        <v>49</v>
      </c>
      <c r="H157" s="14" t="s">
        <v>49</v>
      </c>
      <c r="I157" s="14" t="s">
        <v>49</v>
      </c>
    </row>
    <row r="158" spans="1:9" ht="12.75">
      <c r="A158" s="3"/>
      <c r="B158" s="35" t="s">
        <v>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2:9" ht="12.75"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2:9" ht="12.75">
      <c r="B160" t="s">
        <v>63</v>
      </c>
      <c r="C160" s="2" t="s">
        <v>49</v>
      </c>
      <c r="D160" s="2" t="s">
        <v>49</v>
      </c>
      <c r="E160" s="2" t="s">
        <v>49</v>
      </c>
      <c r="F160" s="2" t="s">
        <v>49</v>
      </c>
      <c r="G160" s="2" t="s">
        <v>49</v>
      </c>
      <c r="H160" s="2" t="s">
        <v>49</v>
      </c>
      <c r="I160" s="2" t="s">
        <v>49</v>
      </c>
    </row>
    <row r="161" spans="2:9" ht="12.75">
      <c r="B161" t="s">
        <v>14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2:9" ht="12.75"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3:9" ht="12.75">
      <c r="C163"/>
      <c r="D163"/>
      <c r="E163"/>
      <c r="F163"/>
      <c r="G163"/>
      <c r="H163"/>
      <c r="I163"/>
    </row>
    <row r="164" spans="1:9" ht="12.75">
      <c r="A164" s="4">
        <v>6</v>
      </c>
      <c r="B164" s="4" t="s">
        <v>35</v>
      </c>
      <c r="C164"/>
      <c r="D164"/>
      <c r="E164"/>
      <c r="F164"/>
      <c r="G164"/>
      <c r="H164"/>
      <c r="I164"/>
    </row>
    <row r="165" spans="3:9" ht="12.75" hidden="1"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2:9" ht="12.75">
      <c r="B189" t="s">
        <v>10</v>
      </c>
      <c r="C189" s="2" t="s">
        <v>49</v>
      </c>
      <c r="D189" s="2" t="s">
        <v>49</v>
      </c>
      <c r="E189" s="2" t="s">
        <v>49</v>
      </c>
      <c r="F189" s="2" t="s">
        <v>49</v>
      </c>
      <c r="G189" s="2" t="s">
        <v>49</v>
      </c>
      <c r="H189" s="2" t="s">
        <v>49</v>
      </c>
      <c r="I189" s="2" t="s">
        <v>49</v>
      </c>
    </row>
    <row r="190" spans="2:9" ht="12.75">
      <c r="B190" t="s">
        <v>16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2:9" ht="12.75"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2:9" ht="12.75">
      <c r="B192" t="s">
        <v>11</v>
      </c>
      <c r="C192" s="14" t="s">
        <v>49</v>
      </c>
      <c r="D192" s="14" t="s">
        <v>49</v>
      </c>
      <c r="E192" s="14" t="s">
        <v>49</v>
      </c>
      <c r="F192" s="14" t="s">
        <v>49</v>
      </c>
      <c r="G192" s="14" t="s">
        <v>49</v>
      </c>
      <c r="H192" s="14" t="s">
        <v>49</v>
      </c>
      <c r="I192" s="14" t="s">
        <v>49</v>
      </c>
    </row>
    <row r="193" spans="2:9" ht="12.75">
      <c r="B193" t="s">
        <v>16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2:9" ht="12.75"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2:9" ht="12.75">
      <c r="B195" s="35" t="s">
        <v>33</v>
      </c>
      <c r="C195" s="14" t="s">
        <v>49</v>
      </c>
      <c r="D195" s="14" t="s">
        <v>49</v>
      </c>
      <c r="E195" s="14" t="s">
        <v>49</v>
      </c>
      <c r="F195" s="14" t="s">
        <v>49</v>
      </c>
      <c r="G195" s="14" t="s">
        <v>49</v>
      </c>
      <c r="H195" s="14" t="s">
        <v>49</v>
      </c>
      <c r="I195" s="14" t="s">
        <v>49</v>
      </c>
    </row>
    <row r="196" spans="2:9" ht="12.75">
      <c r="B196" s="35" t="s">
        <v>16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2:9" ht="12.75">
      <c r="B197" s="12" t="s">
        <v>8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2:9" ht="12.75">
      <c r="B198" s="35" t="s">
        <v>34</v>
      </c>
      <c r="C198" s="2" t="s">
        <v>49</v>
      </c>
      <c r="D198" s="2" t="s">
        <v>49</v>
      </c>
      <c r="E198" s="2" t="s">
        <v>49</v>
      </c>
      <c r="F198" s="2" t="s">
        <v>49</v>
      </c>
      <c r="G198" s="2" t="s">
        <v>49</v>
      </c>
      <c r="H198" s="2" t="s">
        <v>49</v>
      </c>
      <c r="I198" s="2" t="s">
        <v>49</v>
      </c>
    </row>
    <row r="199" spans="2:9" ht="12.75">
      <c r="B199" s="35" t="s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 ht="12.75">
      <c r="A200" s="3"/>
      <c r="B200" s="12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/>
      <c r="B201" s="35" t="s">
        <v>58</v>
      </c>
      <c r="C201" s="14" t="s">
        <v>49</v>
      </c>
      <c r="D201" s="14" t="s">
        <v>49</v>
      </c>
      <c r="E201" s="14" t="s">
        <v>49</v>
      </c>
      <c r="F201" s="14" t="s">
        <v>49</v>
      </c>
      <c r="G201" s="14" t="s">
        <v>49</v>
      </c>
      <c r="H201" s="14" t="s">
        <v>49</v>
      </c>
      <c r="I201" s="14" t="s">
        <v>49</v>
      </c>
    </row>
    <row r="202" spans="1:9" ht="12.75">
      <c r="A202" s="3"/>
      <c r="B202" s="35" t="s">
        <v>16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ht="12.75">
      <c r="A203" s="3"/>
      <c r="B203" s="12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2:9" ht="12.75">
      <c r="B204" s="35" t="s">
        <v>59</v>
      </c>
      <c r="C204" s="2" t="s">
        <v>49</v>
      </c>
      <c r="D204" s="2" t="s">
        <v>49</v>
      </c>
      <c r="E204" s="2" t="s">
        <v>49</v>
      </c>
      <c r="F204" s="2" t="s">
        <v>49</v>
      </c>
      <c r="G204" s="2" t="s">
        <v>49</v>
      </c>
      <c r="H204" s="2" t="s">
        <v>49</v>
      </c>
      <c r="I204" s="2" t="s">
        <v>49</v>
      </c>
    </row>
    <row r="205" spans="2:9" ht="12.75">
      <c r="B205" s="35" t="s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2:9" ht="12.75">
      <c r="B206" s="12" t="s">
        <v>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</row>
    <row r="207" spans="1:9" ht="12.75">
      <c r="A207" s="3"/>
      <c r="B207" s="35" t="s">
        <v>60</v>
      </c>
      <c r="C207" s="14" t="s">
        <v>49</v>
      </c>
      <c r="D207" s="14" t="s">
        <v>49</v>
      </c>
      <c r="E207" s="14" t="s">
        <v>49</v>
      </c>
      <c r="F207" s="14" t="s">
        <v>49</v>
      </c>
      <c r="G207" s="14" t="s">
        <v>49</v>
      </c>
      <c r="H207" s="14" t="s">
        <v>49</v>
      </c>
      <c r="I207" s="14" t="s">
        <v>49</v>
      </c>
    </row>
    <row r="208" spans="1:9" ht="12.75">
      <c r="A208" s="3"/>
      <c r="B208" s="35" t="s">
        <v>16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 ht="12.75">
      <c r="A209" s="3"/>
      <c r="B209" s="12" t="s">
        <v>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9" ht="12.75">
      <c r="A210" s="3"/>
      <c r="B210" s="35" t="s">
        <v>61</v>
      </c>
      <c r="C210" s="2" t="s">
        <v>49</v>
      </c>
      <c r="D210" s="2" t="s">
        <v>49</v>
      </c>
      <c r="E210" s="2" t="s">
        <v>49</v>
      </c>
      <c r="F210" s="2" t="s">
        <v>49</v>
      </c>
      <c r="G210" s="2" t="s">
        <v>49</v>
      </c>
      <c r="H210" s="2" t="s">
        <v>49</v>
      </c>
      <c r="I210" s="2" t="s">
        <v>49</v>
      </c>
    </row>
    <row r="211" spans="1:9" ht="12.75">
      <c r="A211" s="3"/>
      <c r="B211" s="35" t="s">
        <v>16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9" ht="12.75">
      <c r="A212" s="3"/>
      <c r="B212" s="12" t="s">
        <v>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</row>
    <row r="213" spans="1:9" ht="12.75">
      <c r="A213" s="3"/>
      <c r="B213" s="35" t="s">
        <v>62</v>
      </c>
      <c r="C213" s="14" t="s">
        <v>49</v>
      </c>
      <c r="D213" s="14" t="s">
        <v>49</v>
      </c>
      <c r="E213" s="14" t="s">
        <v>49</v>
      </c>
      <c r="F213" s="14" t="s">
        <v>49</v>
      </c>
      <c r="G213" s="14" t="s">
        <v>49</v>
      </c>
      <c r="H213" s="14" t="s">
        <v>49</v>
      </c>
      <c r="I213" s="14" t="s">
        <v>49</v>
      </c>
    </row>
    <row r="214" spans="1:9" ht="12.75">
      <c r="A214" s="3"/>
      <c r="B214" s="35" t="s">
        <v>16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2:9" ht="12.75">
      <c r="B215" s="12" t="s">
        <v>8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2:9" ht="12.75">
      <c r="B216" t="s">
        <v>63</v>
      </c>
      <c r="C216" s="2" t="s">
        <v>49</v>
      </c>
      <c r="D216" s="2" t="s">
        <v>49</v>
      </c>
      <c r="E216" s="2" t="s">
        <v>49</v>
      </c>
      <c r="F216" s="2" t="s">
        <v>49</v>
      </c>
      <c r="G216" s="2" t="s">
        <v>49</v>
      </c>
      <c r="H216" s="2" t="s">
        <v>49</v>
      </c>
      <c r="I216" s="2" t="s">
        <v>49</v>
      </c>
    </row>
    <row r="217" spans="2:9" ht="12.75">
      <c r="B217" t="s">
        <v>16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2:9" ht="12.75">
      <c r="B218" s="12" t="s">
        <v>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</row>
    <row r="219" spans="2:9" ht="12.75">
      <c r="B219" s="12"/>
      <c r="C219" s="13"/>
      <c r="D219" s="13"/>
      <c r="E219" s="13"/>
      <c r="F219" s="13"/>
      <c r="G219" s="13"/>
      <c r="H219" s="13"/>
      <c r="I219" s="13"/>
    </row>
    <row r="220" spans="1:10" ht="12.75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2:9" ht="12.75">
      <c r="B221" s="12" t="s">
        <v>8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</row>
    <row r="223" spans="1:2" ht="12.75">
      <c r="A223" s="3">
        <v>8</v>
      </c>
      <c r="B223" s="4" t="s">
        <v>31</v>
      </c>
    </row>
    <row r="224" spans="2:9" ht="12.75">
      <c r="B224" t="s">
        <v>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2:9" ht="12.75">
      <c r="B225" s="6" t="s">
        <v>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B40">
      <selection activeCell="M51" sqref="M51"/>
    </sheetView>
  </sheetViews>
  <sheetFormatPr defaultColWidth="9.140625" defaultRowHeight="12.75"/>
  <cols>
    <col min="1" max="1" width="12.28125" style="0" bestFit="1" customWidth="1"/>
    <col min="6" max="6" width="14.7109375" style="0" customWidth="1"/>
    <col min="11" max="11" width="12.28125" style="0" bestFit="1" customWidth="1"/>
    <col min="16" max="16" width="14.140625" style="0" customWidth="1"/>
  </cols>
  <sheetData>
    <row r="1" spans="1:19" ht="42" customHeight="1">
      <c r="A1" s="199" t="s">
        <v>166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7" ht="17.25" customHeight="1">
      <c r="A2" s="110" t="s">
        <v>81</v>
      </c>
      <c r="B2" s="110" t="s">
        <v>41</v>
      </c>
      <c r="C2" s="110"/>
      <c r="D2" s="110"/>
      <c r="E2" s="110"/>
      <c r="F2" s="110" t="s">
        <v>82</v>
      </c>
      <c r="G2" s="110" t="s">
        <v>41</v>
      </c>
      <c r="H2" s="110"/>
      <c r="I2" s="110"/>
      <c r="J2" s="110"/>
      <c r="K2" s="110" t="s">
        <v>83</v>
      </c>
      <c r="L2" s="110" t="s">
        <v>42</v>
      </c>
      <c r="M2" s="110"/>
      <c r="N2" s="110"/>
      <c r="O2" s="110"/>
      <c r="P2" s="110" t="s">
        <v>82</v>
      </c>
      <c r="Q2" s="110" t="s">
        <v>42</v>
      </c>
    </row>
    <row r="3" spans="1:18" ht="15">
      <c r="A3" s="35"/>
      <c r="B3" s="35"/>
      <c r="C3" s="35"/>
      <c r="D3" s="35"/>
      <c r="E3" s="111"/>
      <c r="F3" s="35"/>
      <c r="G3" s="35"/>
      <c r="H3" s="35"/>
      <c r="I3" s="35"/>
      <c r="J3" s="111"/>
      <c r="K3" s="35"/>
      <c r="L3" s="35"/>
      <c r="M3" s="35"/>
      <c r="N3" s="35"/>
      <c r="O3" s="111"/>
      <c r="P3" s="35"/>
      <c r="Q3" s="35"/>
      <c r="R3" s="35"/>
    </row>
    <row r="4" spans="1:18" ht="12.75">
      <c r="A4" s="198" t="s">
        <v>170</v>
      </c>
      <c r="B4" s="198" t="s">
        <v>168</v>
      </c>
      <c r="C4" s="198">
        <v>23.8</v>
      </c>
      <c r="D4" s="198">
        <v>20</v>
      </c>
      <c r="E4" s="35"/>
      <c r="F4" s="198" t="s">
        <v>171</v>
      </c>
      <c r="G4" s="198" t="s">
        <v>168</v>
      </c>
      <c r="H4" s="198">
        <v>22.8</v>
      </c>
      <c r="I4" s="198">
        <v>20</v>
      </c>
      <c r="J4" s="35"/>
      <c r="K4" s="198" t="s">
        <v>188</v>
      </c>
      <c r="L4" s="198" t="s">
        <v>180</v>
      </c>
      <c r="M4" s="198">
        <v>53.3</v>
      </c>
      <c r="N4" s="198">
        <v>20</v>
      </c>
      <c r="O4" s="35"/>
      <c r="P4" s="198" t="s">
        <v>185</v>
      </c>
      <c r="Q4" s="198">
        <v>51.3</v>
      </c>
      <c r="R4" s="198">
        <v>20</v>
      </c>
    </row>
    <row r="5" spans="1:18" ht="12.75">
      <c r="A5" s="35" t="s">
        <v>169</v>
      </c>
      <c r="B5" s="35" t="s">
        <v>168</v>
      </c>
      <c r="C5" s="35">
        <v>25.4</v>
      </c>
      <c r="D5" s="35">
        <v>19</v>
      </c>
      <c r="E5" s="35"/>
      <c r="F5" s="35" t="s">
        <v>184</v>
      </c>
      <c r="G5" s="35" t="s">
        <v>180</v>
      </c>
      <c r="H5" s="35">
        <v>23.4</v>
      </c>
      <c r="I5" s="35">
        <v>19</v>
      </c>
      <c r="J5" s="35"/>
      <c r="K5" s="35" t="s">
        <v>189</v>
      </c>
      <c r="L5" s="35" t="s">
        <v>180</v>
      </c>
      <c r="M5" s="35">
        <v>54.2</v>
      </c>
      <c r="N5" s="35">
        <v>19</v>
      </c>
      <c r="O5" s="35"/>
      <c r="P5" s="35"/>
      <c r="Q5" s="35"/>
      <c r="R5" s="35"/>
    </row>
    <row r="6" spans="1:18" ht="12.75">
      <c r="A6" s="35" t="s">
        <v>290</v>
      </c>
      <c r="B6" s="35" t="s">
        <v>291</v>
      </c>
      <c r="C6" s="35">
        <v>25.4</v>
      </c>
      <c r="D6" s="35">
        <v>19</v>
      </c>
      <c r="E6" s="35"/>
      <c r="F6" s="35" t="s">
        <v>172</v>
      </c>
      <c r="G6" s="35" t="s">
        <v>168</v>
      </c>
      <c r="H6" s="35">
        <v>23.7</v>
      </c>
      <c r="I6" s="35">
        <v>18</v>
      </c>
      <c r="J6" s="35"/>
      <c r="K6" s="35" t="s">
        <v>322</v>
      </c>
      <c r="L6" s="35" t="s">
        <v>251</v>
      </c>
      <c r="M6" s="35">
        <v>56.2</v>
      </c>
      <c r="N6" s="35">
        <v>18</v>
      </c>
      <c r="O6" s="35"/>
      <c r="P6" s="35"/>
      <c r="Q6" s="35"/>
      <c r="R6" s="35"/>
    </row>
    <row r="7" spans="1:18" ht="12.75">
      <c r="A7" s="35" t="s">
        <v>167</v>
      </c>
      <c r="B7" s="35" t="s">
        <v>168</v>
      </c>
      <c r="C7">
        <v>25.9</v>
      </c>
      <c r="D7" s="35">
        <v>17</v>
      </c>
      <c r="E7" s="35"/>
      <c r="F7" s="35" t="s">
        <v>162</v>
      </c>
      <c r="G7" s="35" t="s">
        <v>168</v>
      </c>
      <c r="H7" s="35">
        <v>23.8</v>
      </c>
      <c r="I7" s="35">
        <v>17</v>
      </c>
      <c r="J7" s="35"/>
      <c r="K7" s="35" t="s">
        <v>187</v>
      </c>
      <c r="L7" s="35" t="s">
        <v>180</v>
      </c>
      <c r="M7" s="35">
        <v>56.3</v>
      </c>
      <c r="N7" s="35">
        <v>17</v>
      </c>
      <c r="O7" s="35"/>
      <c r="P7" s="35"/>
      <c r="Q7" s="35"/>
      <c r="R7" s="35"/>
    </row>
    <row r="8" spans="1:18" ht="12.75">
      <c r="A8" s="35" t="s">
        <v>177</v>
      </c>
      <c r="B8" s="35" t="s">
        <v>176</v>
      </c>
      <c r="C8" s="35">
        <v>25.9</v>
      </c>
      <c r="D8" s="35">
        <v>17</v>
      </c>
      <c r="E8" s="35"/>
      <c r="F8" s="35" t="s">
        <v>294</v>
      </c>
      <c r="G8" s="35" t="s">
        <v>291</v>
      </c>
      <c r="H8">
        <v>24.5</v>
      </c>
      <c r="I8" s="35">
        <v>16</v>
      </c>
      <c r="J8" s="35"/>
      <c r="K8" s="35" t="s">
        <v>178</v>
      </c>
      <c r="L8" s="35" t="s">
        <v>176</v>
      </c>
      <c r="M8" s="35">
        <v>57.8</v>
      </c>
      <c r="N8" s="35">
        <v>16</v>
      </c>
      <c r="O8" s="35"/>
      <c r="P8" s="35"/>
      <c r="Q8" s="35"/>
      <c r="R8" s="35"/>
    </row>
    <row r="9" spans="1:18" ht="12.75">
      <c r="A9" s="35" t="s">
        <v>175</v>
      </c>
      <c r="B9" s="35" t="s">
        <v>176</v>
      </c>
      <c r="C9">
        <v>26</v>
      </c>
      <c r="D9" s="35">
        <v>15</v>
      </c>
      <c r="E9" s="35"/>
      <c r="F9" s="35" t="s">
        <v>173</v>
      </c>
      <c r="G9" s="35" t="s">
        <v>168</v>
      </c>
      <c r="H9" s="35">
        <v>25.2</v>
      </c>
      <c r="I9" s="35">
        <v>15</v>
      </c>
      <c r="J9" s="35"/>
      <c r="K9" s="35" t="s">
        <v>182</v>
      </c>
      <c r="L9" s="35" t="s">
        <v>180</v>
      </c>
      <c r="M9" s="35">
        <v>59</v>
      </c>
      <c r="N9" s="35">
        <v>15</v>
      </c>
      <c r="O9" s="35"/>
      <c r="P9" s="35"/>
      <c r="Q9" s="35"/>
      <c r="R9" s="35"/>
    </row>
    <row r="10" spans="1:18" ht="12.75">
      <c r="A10" s="35" t="s">
        <v>179</v>
      </c>
      <c r="B10" s="35" t="s">
        <v>180</v>
      </c>
      <c r="C10" s="35">
        <v>26.8</v>
      </c>
      <c r="D10" s="35">
        <v>14</v>
      </c>
      <c r="E10" s="35"/>
      <c r="F10" s="35" t="s">
        <v>186</v>
      </c>
      <c r="G10" s="35" t="s">
        <v>180</v>
      </c>
      <c r="H10" s="35">
        <v>25.6</v>
      </c>
      <c r="I10" s="35">
        <v>14</v>
      </c>
      <c r="J10" s="35"/>
      <c r="M10" s="35"/>
      <c r="N10" s="35"/>
      <c r="O10" s="35"/>
      <c r="P10" s="35"/>
      <c r="Q10" s="35"/>
      <c r="R10" s="35"/>
    </row>
    <row r="11" spans="1:18" ht="12.75">
      <c r="A11" s="35" t="s">
        <v>292</v>
      </c>
      <c r="B11" s="35" t="s">
        <v>291</v>
      </c>
      <c r="C11" s="35">
        <v>27.2</v>
      </c>
      <c r="D11" s="35">
        <v>13</v>
      </c>
      <c r="E11" s="35"/>
      <c r="F11" s="35" t="s">
        <v>174</v>
      </c>
      <c r="G11" s="35" t="s">
        <v>168</v>
      </c>
      <c r="H11" s="35">
        <v>25.7</v>
      </c>
      <c r="I11" s="35">
        <v>13</v>
      </c>
      <c r="J11" s="35"/>
      <c r="N11" s="35"/>
      <c r="O11" s="35"/>
      <c r="P11" s="35"/>
      <c r="Q11" s="35"/>
      <c r="R11" s="35"/>
    </row>
    <row r="12" spans="1:16" ht="12.75">
      <c r="A12" s="35" t="s">
        <v>181</v>
      </c>
      <c r="B12" s="35" t="s">
        <v>180</v>
      </c>
      <c r="C12" s="35">
        <v>27.5</v>
      </c>
      <c r="D12" s="35">
        <v>12</v>
      </c>
      <c r="F12" s="35"/>
      <c r="G12" s="35"/>
      <c r="H12" s="35"/>
      <c r="K12" s="35"/>
      <c r="L12" s="35"/>
      <c r="M12" s="35"/>
      <c r="N12" s="35"/>
      <c r="P12" s="35"/>
    </row>
    <row r="13" spans="1:14" ht="12.75">
      <c r="A13" s="35" t="s">
        <v>183</v>
      </c>
      <c r="B13" s="35" t="s">
        <v>180</v>
      </c>
      <c r="C13" s="35">
        <v>28</v>
      </c>
      <c r="D13" s="35">
        <v>11</v>
      </c>
      <c r="F13" s="35"/>
      <c r="G13" s="35"/>
      <c r="K13" s="35"/>
      <c r="L13" s="35"/>
      <c r="M13" s="35"/>
      <c r="N13" s="35"/>
    </row>
    <row r="14" spans="1:7" ht="12.75">
      <c r="A14" s="35" t="s">
        <v>293</v>
      </c>
      <c r="B14" s="35" t="s">
        <v>291</v>
      </c>
      <c r="C14" s="35">
        <v>29</v>
      </c>
      <c r="D14" s="35">
        <v>10</v>
      </c>
      <c r="F14" s="35"/>
      <c r="G14" s="35"/>
    </row>
    <row r="15" spans="1:7" ht="12.75">
      <c r="A15" s="35"/>
      <c r="B15" s="35"/>
      <c r="F15" s="35"/>
      <c r="G15" s="35"/>
    </row>
    <row r="17" spans="1:17" ht="15.75">
      <c r="A17" s="110" t="s">
        <v>84</v>
      </c>
      <c r="B17" s="110" t="s">
        <v>30</v>
      </c>
      <c r="C17" s="110"/>
      <c r="D17" s="110"/>
      <c r="E17" s="110"/>
      <c r="F17" s="110" t="s">
        <v>82</v>
      </c>
      <c r="G17" s="110" t="s">
        <v>30</v>
      </c>
      <c r="H17" s="110"/>
      <c r="I17" s="110"/>
      <c r="J17" s="110"/>
      <c r="K17" s="110" t="s">
        <v>84</v>
      </c>
      <c r="L17" s="110" t="s">
        <v>26</v>
      </c>
      <c r="M17" s="110"/>
      <c r="N17" s="110"/>
      <c r="O17" s="110"/>
      <c r="P17" s="110" t="s">
        <v>82</v>
      </c>
      <c r="Q17" s="110" t="s">
        <v>26</v>
      </c>
    </row>
    <row r="19" spans="1:19" ht="12.75">
      <c r="A19" s="35" t="s">
        <v>290</v>
      </c>
      <c r="B19" s="35" t="s">
        <v>291</v>
      </c>
      <c r="C19" s="35">
        <v>2.22</v>
      </c>
      <c r="D19" s="35">
        <v>20</v>
      </c>
      <c r="F19" s="35" t="s">
        <v>184</v>
      </c>
      <c r="G19" s="35" t="s">
        <v>180</v>
      </c>
      <c r="H19">
        <v>2.31</v>
      </c>
      <c r="I19">
        <v>20</v>
      </c>
      <c r="K19" s="35" t="s">
        <v>292</v>
      </c>
      <c r="L19" s="35" t="s">
        <v>291</v>
      </c>
      <c r="M19">
        <v>9.36</v>
      </c>
      <c r="N19" s="35">
        <v>20</v>
      </c>
      <c r="P19" s="35" t="s">
        <v>171</v>
      </c>
      <c r="Q19" s="35" t="s">
        <v>168</v>
      </c>
      <c r="R19">
        <v>10.68</v>
      </c>
      <c r="S19">
        <v>20</v>
      </c>
    </row>
    <row r="20" spans="1:19" ht="12.75">
      <c r="A20" s="35" t="s">
        <v>170</v>
      </c>
      <c r="B20" s="35" t="s">
        <v>168</v>
      </c>
      <c r="C20" s="35">
        <v>2.16</v>
      </c>
      <c r="D20" s="35">
        <v>19</v>
      </c>
      <c r="F20" s="35" t="s">
        <v>173</v>
      </c>
      <c r="G20" s="35" t="s">
        <v>168</v>
      </c>
      <c r="H20">
        <v>2.17</v>
      </c>
      <c r="I20">
        <v>19</v>
      </c>
      <c r="K20" s="35" t="s">
        <v>290</v>
      </c>
      <c r="L20" s="35" t="s">
        <v>291</v>
      </c>
      <c r="M20">
        <v>7.19</v>
      </c>
      <c r="N20" s="35">
        <v>19</v>
      </c>
      <c r="P20" s="35" t="s">
        <v>174</v>
      </c>
      <c r="Q20" s="35" t="s">
        <v>168</v>
      </c>
      <c r="R20">
        <v>8.99</v>
      </c>
      <c r="S20">
        <v>19</v>
      </c>
    </row>
    <row r="21" spans="1:19" ht="12.75">
      <c r="A21" s="35" t="s">
        <v>189</v>
      </c>
      <c r="B21" s="35" t="s">
        <v>180</v>
      </c>
      <c r="C21" s="35">
        <v>2</v>
      </c>
      <c r="D21" s="35">
        <v>18</v>
      </c>
      <c r="F21" s="35" t="s">
        <v>172</v>
      </c>
      <c r="G21" s="35" t="s">
        <v>168</v>
      </c>
      <c r="H21">
        <v>2.02</v>
      </c>
      <c r="I21">
        <v>18</v>
      </c>
      <c r="K21" s="35" t="s">
        <v>175</v>
      </c>
      <c r="L21" s="35" t="s">
        <v>176</v>
      </c>
      <c r="M21">
        <v>6.4</v>
      </c>
      <c r="N21">
        <v>18</v>
      </c>
      <c r="P21" s="35" t="s">
        <v>214</v>
      </c>
      <c r="Q21" s="35" t="s">
        <v>252</v>
      </c>
      <c r="R21">
        <v>6.99</v>
      </c>
      <c r="S21">
        <v>18</v>
      </c>
    </row>
    <row r="22" spans="1:19" ht="12.75">
      <c r="A22" s="35" t="s">
        <v>188</v>
      </c>
      <c r="B22" s="35" t="s">
        <v>180</v>
      </c>
      <c r="C22" s="35">
        <v>1.99</v>
      </c>
      <c r="D22" s="35">
        <v>17</v>
      </c>
      <c r="F22" s="35" t="s">
        <v>174</v>
      </c>
      <c r="G22" s="35" t="s">
        <v>168</v>
      </c>
      <c r="H22">
        <v>2</v>
      </c>
      <c r="I22">
        <v>17</v>
      </c>
      <c r="K22" s="35" t="s">
        <v>179</v>
      </c>
      <c r="L22" s="35" t="s">
        <v>180</v>
      </c>
      <c r="M22">
        <v>6.32</v>
      </c>
      <c r="N22">
        <v>17</v>
      </c>
      <c r="P22" s="35" t="s">
        <v>173</v>
      </c>
      <c r="Q22" s="35" t="s">
        <v>168</v>
      </c>
      <c r="R22">
        <v>6.85</v>
      </c>
      <c r="S22">
        <v>17</v>
      </c>
    </row>
    <row r="23" spans="1:19" ht="12.75">
      <c r="A23" s="35" t="s">
        <v>169</v>
      </c>
      <c r="B23" s="35" t="s">
        <v>168</v>
      </c>
      <c r="C23" s="35">
        <v>1.95</v>
      </c>
      <c r="D23" s="35">
        <v>16</v>
      </c>
      <c r="F23" s="35"/>
      <c r="G23" s="35"/>
      <c r="K23" s="35" t="s">
        <v>322</v>
      </c>
      <c r="L23" s="35" t="s">
        <v>251</v>
      </c>
      <c r="M23" s="35">
        <v>5.9</v>
      </c>
      <c r="N23">
        <v>16</v>
      </c>
      <c r="P23" s="35" t="s">
        <v>294</v>
      </c>
      <c r="Q23" s="35" t="s">
        <v>291</v>
      </c>
      <c r="R23">
        <v>6.04</v>
      </c>
      <c r="S23">
        <v>16</v>
      </c>
    </row>
    <row r="24" spans="1:17" ht="12.75">
      <c r="A24" s="35" t="s">
        <v>292</v>
      </c>
      <c r="B24" s="35" t="s">
        <v>291</v>
      </c>
      <c r="C24" s="35">
        <v>1.86</v>
      </c>
      <c r="D24" s="35">
        <v>15</v>
      </c>
      <c r="F24" s="35"/>
      <c r="G24" s="35"/>
      <c r="K24" s="35" t="s">
        <v>293</v>
      </c>
      <c r="L24" s="35" t="s">
        <v>291</v>
      </c>
      <c r="M24">
        <v>5.42</v>
      </c>
      <c r="N24">
        <v>15</v>
      </c>
      <c r="P24" s="35"/>
      <c r="Q24" s="35"/>
    </row>
    <row r="25" spans="1:17" ht="12.75">
      <c r="A25" s="35" t="s">
        <v>179</v>
      </c>
      <c r="B25" s="35" t="s">
        <v>180</v>
      </c>
      <c r="C25" s="35">
        <v>1.85</v>
      </c>
      <c r="D25" s="35">
        <v>14</v>
      </c>
      <c r="F25" s="35"/>
      <c r="G25" s="35"/>
      <c r="K25" s="35" t="s">
        <v>178</v>
      </c>
      <c r="L25" s="35" t="s">
        <v>176</v>
      </c>
      <c r="M25" s="35">
        <v>4.33</v>
      </c>
      <c r="N25">
        <v>14</v>
      </c>
      <c r="P25" s="35"/>
      <c r="Q25" s="35"/>
    </row>
    <row r="26" spans="1:17" ht="12.75">
      <c r="A26" s="35" t="s">
        <v>181</v>
      </c>
      <c r="B26" s="35" t="s">
        <v>180</v>
      </c>
      <c r="C26" s="35">
        <v>1.82</v>
      </c>
      <c r="D26" s="35">
        <v>13</v>
      </c>
      <c r="F26" s="35"/>
      <c r="G26" s="35"/>
      <c r="K26" s="35"/>
      <c r="L26" s="35"/>
      <c r="P26" s="35"/>
      <c r="Q26" s="35"/>
    </row>
    <row r="27" spans="1:17" ht="12.75">
      <c r="A27" s="35" t="s">
        <v>187</v>
      </c>
      <c r="B27" s="35" t="s">
        <v>180</v>
      </c>
      <c r="C27" s="35">
        <v>1.68</v>
      </c>
      <c r="D27" s="35">
        <v>12</v>
      </c>
      <c r="F27" s="35"/>
      <c r="G27" s="35"/>
      <c r="K27" s="35"/>
      <c r="L27" s="35"/>
      <c r="M27" s="35"/>
      <c r="P27" s="35"/>
      <c r="Q27" s="35"/>
    </row>
    <row r="28" spans="1:17" ht="12.75">
      <c r="A28" s="35" t="s">
        <v>178</v>
      </c>
      <c r="B28" s="35" t="s">
        <v>176</v>
      </c>
      <c r="C28" s="35">
        <v>1.5</v>
      </c>
      <c r="D28" s="35">
        <v>11</v>
      </c>
      <c r="F28" s="35"/>
      <c r="G28" s="35"/>
      <c r="K28" s="35"/>
      <c r="L28" s="35"/>
      <c r="P28" s="35"/>
      <c r="Q28" s="35"/>
    </row>
    <row r="29" spans="1:17" ht="12.75">
      <c r="A29" s="35" t="s">
        <v>183</v>
      </c>
      <c r="B29" s="35" t="s">
        <v>180</v>
      </c>
      <c r="C29" s="35">
        <v>1.42</v>
      </c>
      <c r="D29" s="35">
        <v>10</v>
      </c>
      <c r="F29" s="35"/>
      <c r="G29" s="35"/>
      <c r="K29" s="35"/>
      <c r="L29" s="35"/>
      <c r="P29" s="35"/>
      <c r="Q29" s="35"/>
    </row>
    <row r="30" spans="1:12" ht="12.75">
      <c r="A30" s="35"/>
      <c r="B30" s="35"/>
      <c r="C30" s="35"/>
      <c r="D30" s="35"/>
      <c r="F30" s="35"/>
      <c r="G30" s="35"/>
      <c r="K30" s="35"/>
      <c r="L30" s="35"/>
    </row>
    <row r="31" spans="1:7" ht="12.75">
      <c r="A31" s="35"/>
      <c r="B31" s="35"/>
      <c r="C31" s="35"/>
      <c r="D31" s="35"/>
      <c r="F31" s="35"/>
      <c r="G31" s="35"/>
    </row>
    <row r="32" spans="1:18" ht="15.75">
      <c r="A32" s="110" t="s">
        <v>83</v>
      </c>
      <c r="B32" s="201" t="s">
        <v>65</v>
      </c>
      <c r="C32" s="202"/>
      <c r="D32" s="35"/>
      <c r="E32" s="110"/>
      <c r="F32" s="110" t="s">
        <v>85</v>
      </c>
      <c r="G32" s="110" t="s">
        <v>66</v>
      </c>
      <c r="H32" s="110"/>
      <c r="I32" s="110"/>
      <c r="J32" s="110"/>
      <c r="K32" s="110" t="s">
        <v>83</v>
      </c>
      <c r="L32" s="110" t="s">
        <v>13</v>
      </c>
      <c r="M32" s="110"/>
      <c r="N32" s="110"/>
      <c r="O32" s="110"/>
      <c r="P32" s="110" t="s">
        <v>85</v>
      </c>
      <c r="Q32" s="110" t="s">
        <v>13</v>
      </c>
      <c r="R32" s="110"/>
    </row>
    <row r="33" spans="1:7" ht="12.75">
      <c r="A33" s="35"/>
      <c r="B33" s="35"/>
      <c r="C33" s="35"/>
      <c r="D33" s="35"/>
      <c r="F33" s="35"/>
      <c r="G33" s="35"/>
    </row>
    <row r="34" spans="1:19" ht="12.75">
      <c r="A34" s="35" t="s">
        <v>175</v>
      </c>
      <c r="B34" s="35" t="s">
        <v>176</v>
      </c>
      <c r="C34" s="35">
        <v>57</v>
      </c>
      <c r="D34" s="35">
        <v>20</v>
      </c>
      <c r="E34" s="35"/>
      <c r="F34" s="35" t="s">
        <v>171</v>
      </c>
      <c r="G34" s="35" t="s">
        <v>168</v>
      </c>
      <c r="H34" s="35">
        <v>7.9</v>
      </c>
      <c r="I34" s="35">
        <v>20</v>
      </c>
      <c r="J34" s="35"/>
      <c r="K34" s="35" t="s">
        <v>167</v>
      </c>
      <c r="L34" s="35" t="s">
        <v>168</v>
      </c>
      <c r="M34" s="35">
        <v>84</v>
      </c>
      <c r="N34" s="35">
        <v>20</v>
      </c>
      <c r="O34" s="35"/>
      <c r="P34" s="35" t="s">
        <v>184</v>
      </c>
      <c r="Q34" s="35" t="s">
        <v>180</v>
      </c>
      <c r="R34" s="35">
        <v>91</v>
      </c>
      <c r="S34" s="35">
        <v>20</v>
      </c>
    </row>
    <row r="35" spans="1:19" ht="12.75">
      <c r="A35" s="35" t="s">
        <v>323</v>
      </c>
      <c r="B35" s="35" t="s">
        <v>251</v>
      </c>
      <c r="C35" s="35">
        <v>52</v>
      </c>
      <c r="D35" s="35">
        <v>19</v>
      </c>
      <c r="E35" s="35"/>
      <c r="F35" s="35" t="s">
        <v>185</v>
      </c>
      <c r="G35" s="35" t="s">
        <v>180</v>
      </c>
      <c r="H35" s="35">
        <v>6.77</v>
      </c>
      <c r="I35" s="35">
        <v>19</v>
      </c>
      <c r="J35" s="35"/>
      <c r="K35" s="35" t="s">
        <v>188</v>
      </c>
      <c r="L35" s="35" t="s">
        <v>180</v>
      </c>
      <c r="M35" s="35">
        <v>83</v>
      </c>
      <c r="N35" s="35">
        <v>19</v>
      </c>
      <c r="O35" s="35"/>
      <c r="P35" s="35" t="s">
        <v>162</v>
      </c>
      <c r="Q35" s="35" t="s">
        <v>168</v>
      </c>
      <c r="R35" s="35">
        <v>80</v>
      </c>
      <c r="S35" s="35">
        <v>19</v>
      </c>
    </row>
    <row r="36" spans="1:19" ht="12.75">
      <c r="A36" s="35" t="s">
        <v>167</v>
      </c>
      <c r="B36" s="35" t="s">
        <v>168</v>
      </c>
      <c r="C36" s="35">
        <v>51</v>
      </c>
      <c r="D36" s="35">
        <v>18</v>
      </c>
      <c r="E36" s="35"/>
      <c r="F36" s="35" t="s">
        <v>162</v>
      </c>
      <c r="G36" s="35" t="s">
        <v>168</v>
      </c>
      <c r="H36" s="35">
        <v>6.54</v>
      </c>
      <c r="I36" s="35">
        <v>18</v>
      </c>
      <c r="J36" s="35"/>
      <c r="K36" s="35" t="s">
        <v>189</v>
      </c>
      <c r="L36" s="35" t="s">
        <v>180</v>
      </c>
      <c r="M36" s="35">
        <v>83</v>
      </c>
      <c r="N36" s="35">
        <v>19</v>
      </c>
      <c r="O36" s="35"/>
      <c r="P36" s="35" t="s">
        <v>172</v>
      </c>
      <c r="Q36" s="35" t="s">
        <v>168</v>
      </c>
      <c r="R36" s="35">
        <v>75</v>
      </c>
      <c r="S36" s="35">
        <v>18</v>
      </c>
    </row>
    <row r="37" spans="1:19" ht="12.75">
      <c r="A37" s="35" t="s">
        <v>177</v>
      </c>
      <c r="B37" s="35" t="s">
        <v>176</v>
      </c>
      <c r="C37" s="35">
        <v>51</v>
      </c>
      <c r="D37" s="35">
        <v>18</v>
      </c>
      <c r="E37" s="35"/>
      <c r="F37" s="35" t="s">
        <v>294</v>
      </c>
      <c r="G37" s="35" t="s">
        <v>291</v>
      </c>
      <c r="H37" s="35">
        <v>6.23</v>
      </c>
      <c r="I37" s="35">
        <v>17</v>
      </c>
      <c r="J37" s="35"/>
      <c r="K37" s="35" t="s">
        <v>169</v>
      </c>
      <c r="L37" s="35" t="s">
        <v>168</v>
      </c>
      <c r="M37" s="35">
        <v>74</v>
      </c>
      <c r="N37" s="35">
        <v>17</v>
      </c>
      <c r="O37" s="35"/>
      <c r="P37" s="35" t="s">
        <v>186</v>
      </c>
      <c r="Q37" s="35" t="s">
        <v>180</v>
      </c>
      <c r="R37" s="35">
        <v>72</v>
      </c>
      <c r="S37" s="35">
        <v>17</v>
      </c>
    </row>
    <row r="38" spans="1:19" ht="12.75">
      <c r="A38" s="35" t="s">
        <v>182</v>
      </c>
      <c r="B38" s="35" t="s">
        <v>180</v>
      </c>
      <c r="C38" s="35">
        <v>41</v>
      </c>
      <c r="D38" s="35">
        <v>17</v>
      </c>
      <c r="E38" s="35"/>
      <c r="F38" s="35" t="s">
        <v>186</v>
      </c>
      <c r="G38" s="35" t="s">
        <v>180</v>
      </c>
      <c r="H38" s="35">
        <v>5.86</v>
      </c>
      <c r="I38" s="35">
        <v>16</v>
      </c>
      <c r="J38" s="35"/>
      <c r="K38" s="35" t="s">
        <v>170</v>
      </c>
      <c r="L38" s="35" t="s">
        <v>168</v>
      </c>
      <c r="M38" s="35">
        <v>74</v>
      </c>
      <c r="N38" s="35">
        <v>17</v>
      </c>
      <c r="O38" s="35"/>
      <c r="P38" s="35" t="s">
        <v>185</v>
      </c>
      <c r="Q38" s="35" t="s">
        <v>180</v>
      </c>
      <c r="R38" s="35">
        <v>69</v>
      </c>
      <c r="S38" s="35">
        <v>16</v>
      </c>
    </row>
    <row r="39" spans="1:19" ht="12.75">
      <c r="A39" s="35" t="s">
        <v>293</v>
      </c>
      <c r="B39" s="35" t="s">
        <v>291</v>
      </c>
      <c r="C39" s="35">
        <v>36</v>
      </c>
      <c r="D39" s="35">
        <v>16</v>
      </c>
      <c r="E39" s="35"/>
      <c r="F39" s="35"/>
      <c r="G39" s="35"/>
      <c r="H39" s="35"/>
      <c r="I39" s="35"/>
      <c r="J39" s="35"/>
      <c r="K39" s="35" t="s">
        <v>181</v>
      </c>
      <c r="L39" s="35" t="s">
        <v>180</v>
      </c>
      <c r="M39" s="35">
        <v>73</v>
      </c>
      <c r="N39" s="35">
        <v>15</v>
      </c>
      <c r="O39" s="35"/>
      <c r="P39" s="35"/>
      <c r="Q39" s="35"/>
      <c r="R39" s="35"/>
      <c r="S39" s="35"/>
    </row>
    <row r="40" spans="1:19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 t="s">
        <v>187</v>
      </c>
      <c r="L40" s="35" t="s">
        <v>180</v>
      </c>
      <c r="M40" s="35">
        <v>71</v>
      </c>
      <c r="N40" s="35">
        <v>14</v>
      </c>
      <c r="O40" s="35"/>
      <c r="P40" s="35"/>
      <c r="Q40" s="35"/>
      <c r="R40" s="35"/>
      <c r="S40" s="35"/>
    </row>
    <row r="41" spans="1:19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 t="s">
        <v>182</v>
      </c>
      <c r="L41" s="35" t="s">
        <v>180</v>
      </c>
      <c r="M41" s="35">
        <v>70</v>
      </c>
      <c r="N41" s="35">
        <v>13</v>
      </c>
      <c r="O41" s="35"/>
      <c r="P41" s="35"/>
      <c r="Q41" s="35"/>
      <c r="R41" s="35"/>
      <c r="S41" s="35"/>
    </row>
    <row r="42" spans="1:19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 t="s">
        <v>183</v>
      </c>
      <c r="L42" s="35" t="s">
        <v>180</v>
      </c>
      <c r="M42" s="35">
        <v>67</v>
      </c>
      <c r="N42" s="35">
        <v>12</v>
      </c>
      <c r="O42" s="35"/>
      <c r="P42" s="35"/>
      <c r="Q42" s="35"/>
      <c r="R42" s="35"/>
      <c r="S42" s="35"/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 t="s">
        <v>177</v>
      </c>
      <c r="L43" s="35" t="s">
        <v>176</v>
      </c>
      <c r="M43" s="35">
        <v>50</v>
      </c>
      <c r="N43" s="35">
        <v>11</v>
      </c>
      <c r="O43" s="35"/>
      <c r="P43" s="35"/>
      <c r="Q43" s="35"/>
      <c r="R43" s="35"/>
      <c r="S43" s="35"/>
    </row>
    <row r="44" spans="1:19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2" ht="12.75">
      <c r="A46" s="35"/>
      <c r="B46" s="35"/>
      <c r="K46" s="35"/>
      <c r="L46" s="35"/>
    </row>
    <row r="47" spans="1:12" ht="12.75">
      <c r="A47" s="35"/>
      <c r="B47" s="35"/>
      <c r="K47" s="35"/>
      <c r="L47" s="35"/>
    </row>
    <row r="48" spans="1:18" ht="15.75">
      <c r="A48" s="110" t="s">
        <v>84</v>
      </c>
      <c r="B48" s="201" t="s">
        <v>44</v>
      </c>
      <c r="C48" s="201"/>
      <c r="D48" s="110"/>
      <c r="E48" s="110"/>
      <c r="F48" s="110" t="s">
        <v>86</v>
      </c>
      <c r="G48" s="203" t="s">
        <v>44</v>
      </c>
      <c r="H48" s="203"/>
      <c r="I48" s="110"/>
      <c r="J48" s="110"/>
      <c r="K48" s="110" t="s">
        <v>87</v>
      </c>
      <c r="L48" s="204" t="s">
        <v>45</v>
      </c>
      <c r="M48" s="204"/>
      <c r="N48" s="110"/>
      <c r="O48" s="110"/>
      <c r="P48" s="110" t="s">
        <v>88</v>
      </c>
      <c r="Q48" s="204" t="s">
        <v>45</v>
      </c>
      <c r="R48" s="204"/>
    </row>
    <row r="49" spans="1:12" ht="12.75">
      <c r="A49" s="35"/>
      <c r="B49" s="35"/>
      <c r="K49" s="35"/>
      <c r="L49" s="35"/>
    </row>
    <row r="50" spans="1:19" ht="12.75">
      <c r="A50" s="35"/>
      <c r="B50" s="35"/>
      <c r="C50" s="198" t="s">
        <v>168</v>
      </c>
      <c r="D50" s="198" t="s">
        <v>334</v>
      </c>
      <c r="E50" s="198">
        <v>20</v>
      </c>
      <c r="F50" s="35"/>
      <c r="G50" s="198" t="s">
        <v>180</v>
      </c>
      <c r="H50" s="198" t="s">
        <v>331</v>
      </c>
      <c r="I50" s="198">
        <v>20</v>
      </c>
      <c r="J50" s="35"/>
      <c r="K50" s="35"/>
      <c r="L50" s="198" t="s">
        <v>180</v>
      </c>
      <c r="M50" s="198" t="s">
        <v>346</v>
      </c>
      <c r="N50" s="198">
        <v>20</v>
      </c>
      <c r="O50" s="198"/>
      <c r="P50" s="198"/>
      <c r="Q50" s="198" t="s">
        <v>168</v>
      </c>
      <c r="R50" s="198" t="s">
        <v>345</v>
      </c>
      <c r="S50" s="198">
        <v>20</v>
      </c>
    </row>
    <row r="51" spans="1:13" ht="12.75">
      <c r="A51" s="35"/>
      <c r="B51" s="35"/>
      <c r="C51" s="35" t="s">
        <v>180</v>
      </c>
      <c r="D51" s="35" t="s">
        <v>335</v>
      </c>
      <c r="E51">
        <v>19</v>
      </c>
      <c r="F51" s="35"/>
      <c r="G51" s="35"/>
      <c r="H51" s="35"/>
      <c r="K51" s="35"/>
      <c r="L51" s="35"/>
      <c r="M51" s="35"/>
    </row>
    <row r="52" spans="1:13" ht="12.75">
      <c r="A52" s="35"/>
      <c r="B52" s="35"/>
      <c r="C52" s="35" t="s">
        <v>176</v>
      </c>
      <c r="D52" s="35" t="s">
        <v>336</v>
      </c>
      <c r="E52">
        <v>18</v>
      </c>
      <c r="F52" s="35"/>
      <c r="G52" s="35"/>
      <c r="K52" s="35"/>
      <c r="L52" s="35"/>
      <c r="M52" s="35"/>
    </row>
    <row r="53" spans="1:13" ht="12.75">
      <c r="A53" s="35"/>
      <c r="B53" s="35"/>
      <c r="C53" s="35" t="s">
        <v>291</v>
      </c>
      <c r="D53" s="35" t="s">
        <v>337</v>
      </c>
      <c r="E53">
        <v>17</v>
      </c>
      <c r="K53" s="35"/>
      <c r="L53" s="35"/>
      <c r="M53" s="35"/>
    </row>
    <row r="54" spans="2:13" ht="12.75">
      <c r="B54" s="35"/>
      <c r="C54" s="35"/>
      <c r="L54" s="35"/>
      <c r="M54" s="35"/>
    </row>
  </sheetData>
  <sheetProtection/>
  <mergeCells count="6">
    <mergeCell ref="A1:S1"/>
    <mergeCell ref="B32:C32"/>
    <mergeCell ref="B48:C48"/>
    <mergeCell ref="G48:H48"/>
    <mergeCell ref="L48:M48"/>
    <mergeCell ref="Q48:R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43">
      <selection activeCell="L156" sqref="L156"/>
    </sheetView>
  </sheetViews>
  <sheetFormatPr defaultColWidth="9.140625" defaultRowHeight="12.75"/>
  <cols>
    <col min="1" max="1" width="16.140625" style="49" customWidth="1"/>
    <col min="2" max="2" width="17.57421875" style="49" customWidth="1"/>
    <col min="3" max="3" width="6.00390625" style="49" customWidth="1"/>
    <col min="4" max="4" width="9.140625" style="49" customWidth="1"/>
    <col min="5" max="5" width="11.7109375" style="49" customWidth="1"/>
    <col min="6" max="6" width="14.8515625" style="49" customWidth="1"/>
    <col min="7" max="8" width="14.140625" style="49" customWidth="1"/>
    <col min="9" max="9" width="11.28125" style="49" bestFit="1" customWidth="1"/>
    <col min="10" max="10" width="4.421875" style="49" hidden="1" customWidth="1"/>
    <col min="11" max="11" width="9.421875" style="49" customWidth="1"/>
    <col min="12" max="12" width="8.28125" style="49" customWidth="1"/>
    <col min="13" max="13" width="6.57421875" style="49" customWidth="1"/>
    <col min="14" max="15" width="9.140625" style="60" customWidth="1"/>
    <col min="16" max="16384" width="9.140625" style="49" customWidth="1"/>
  </cols>
  <sheetData>
    <row r="1" spans="1:13" ht="18">
      <c r="A1" s="46" t="s">
        <v>36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</row>
    <row r="2" spans="1:13" ht="18">
      <c r="A2" s="61" t="s">
        <v>69</v>
      </c>
      <c r="D2" s="205" t="str">
        <f>'Boys U11'!C2</f>
        <v>Wantage Sports Centre</v>
      </c>
      <c r="E2" s="205"/>
      <c r="F2" s="205"/>
      <c r="G2" s="205"/>
      <c r="H2" s="205"/>
      <c r="I2" s="50" t="str">
        <f>'Boys U11'!H2</f>
        <v>Date - </v>
      </c>
      <c r="J2" s="46"/>
      <c r="K2" s="55" t="str">
        <f>'Boys U11'!I2</f>
        <v>10th February 2019</v>
      </c>
      <c r="L2" s="47"/>
      <c r="M2" s="47"/>
    </row>
    <row r="3" spans="1:13" ht="18">
      <c r="A3" s="46" t="s">
        <v>37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14" ht="15.75" thickBot="1">
      <c r="A4" s="48"/>
      <c r="B4" s="48"/>
      <c r="C4" s="48"/>
      <c r="D4" s="48"/>
      <c r="E4" s="48"/>
      <c r="F4" s="48"/>
      <c r="G4" s="48"/>
      <c r="H4" s="48"/>
      <c r="N4" s="57"/>
    </row>
    <row r="5" spans="1:15" ht="13.5" thickBot="1">
      <c r="A5" s="114" t="s">
        <v>38</v>
      </c>
      <c r="B5" s="115" t="s">
        <v>39</v>
      </c>
      <c r="C5" s="116" t="s">
        <v>40</v>
      </c>
      <c r="D5" s="117" t="s">
        <v>41</v>
      </c>
      <c r="E5" s="118" t="s">
        <v>42</v>
      </c>
      <c r="F5" s="119" t="s">
        <v>30</v>
      </c>
      <c r="G5" s="119" t="s">
        <v>66</v>
      </c>
      <c r="H5" s="119" t="s">
        <v>13</v>
      </c>
      <c r="I5" s="120" t="s">
        <v>26</v>
      </c>
      <c r="J5" s="120" t="s">
        <v>43</v>
      </c>
      <c r="K5" s="121" t="s">
        <v>44</v>
      </c>
      <c r="L5" s="121" t="s">
        <v>45</v>
      </c>
      <c r="M5" s="120" t="s">
        <v>8</v>
      </c>
      <c r="N5" s="57"/>
      <c r="O5" s="57"/>
    </row>
    <row r="6" spans="1:15" ht="13.5" thickBot="1">
      <c r="A6" s="86"/>
      <c r="B6" s="85" t="str">
        <f>'[1]Boys U11'!C$5</f>
        <v>Abingdon</v>
      </c>
      <c r="C6" s="75" t="s">
        <v>46</v>
      </c>
      <c r="D6" s="122"/>
      <c r="E6" s="112"/>
      <c r="F6" s="112"/>
      <c r="G6" s="112"/>
      <c r="H6" s="112"/>
      <c r="I6" s="112"/>
      <c r="J6" s="112"/>
      <c r="K6" s="112"/>
      <c r="L6" s="123"/>
      <c r="M6" s="71">
        <f>SUM(D6:L6)</f>
        <v>0</v>
      </c>
      <c r="N6" s="57"/>
      <c r="O6" s="57"/>
    </row>
    <row r="7" spans="1:15" ht="13.5" thickBot="1">
      <c r="A7" s="90"/>
      <c r="B7" s="85" t="str">
        <f>'[1]Boys U11'!C$5</f>
        <v>Abingdon</v>
      </c>
      <c r="C7" s="56" t="s">
        <v>46</v>
      </c>
      <c r="D7" s="96"/>
      <c r="E7" s="95"/>
      <c r="F7" s="95"/>
      <c r="G7" s="95"/>
      <c r="H7" s="95"/>
      <c r="I7" s="95"/>
      <c r="J7" s="95"/>
      <c r="K7" s="95"/>
      <c r="L7" s="124"/>
      <c r="M7" s="82">
        <f aca="true" t="shared" si="0" ref="M7:M13">SUM(D7:L7)</f>
        <v>0</v>
      </c>
      <c r="N7" s="57"/>
      <c r="O7" s="57"/>
    </row>
    <row r="8" spans="1:15" ht="13.5" thickBot="1">
      <c r="A8" s="86"/>
      <c r="B8" s="85" t="str">
        <f>'[1]Boys U11'!C$5</f>
        <v>Abingdon</v>
      </c>
      <c r="C8" s="75" t="s">
        <v>46</v>
      </c>
      <c r="D8" s="96"/>
      <c r="E8" s="95"/>
      <c r="F8" s="95"/>
      <c r="G8" s="95"/>
      <c r="H8" s="95"/>
      <c r="I8" s="95"/>
      <c r="J8" s="95"/>
      <c r="K8" s="95"/>
      <c r="L8" s="124"/>
      <c r="M8" s="71">
        <f t="shared" si="0"/>
        <v>0</v>
      </c>
      <c r="N8" s="57"/>
      <c r="O8" s="57"/>
    </row>
    <row r="9" spans="1:15" ht="13.5" thickBot="1">
      <c r="A9" s="90"/>
      <c r="B9" s="85" t="str">
        <f>'[1]Boys U11'!C$5</f>
        <v>Abingdon</v>
      </c>
      <c r="C9" s="56" t="s">
        <v>46</v>
      </c>
      <c r="D9" s="96"/>
      <c r="E9" s="95"/>
      <c r="F9" s="95"/>
      <c r="G9" s="95"/>
      <c r="H9" s="95"/>
      <c r="I9" s="95"/>
      <c r="J9" s="95"/>
      <c r="K9" s="95"/>
      <c r="L9" s="124"/>
      <c r="M9" s="82">
        <f t="shared" si="0"/>
        <v>0</v>
      </c>
      <c r="N9" s="125" t="s">
        <v>89</v>
      </c>
      <c r="O9" s="126">
        <f>LARGE(M$6:M$13,1)</f>
        <v>0</v>
      </c>
    </row>
    <row r="10" spans="1:15" ht="13.5" thickBot="1">
      <c r="A10" s="86"/>
      <c r="B10" s="85" t="str">
        <f>'[1]Boys U11'!C$5</f>
        <v>Abingdon</v>
      </c>
      <c r="C10" s="75" t="s">
        <v>46</v>
      </c>
      <c r="D10" s="96"/>
      <c r="E10" s="95"/>
      <c r="F10" s="95"/>
      <c r="G10" s="95"/>
      <c r="H10" s="95"/>
      <c r="I10" s="95"/>
      <c r="J10" s="95"/>
      <c r="K10" s="95"/>
      <c r="L10" s="124"/>
      <c r="M10" s="71">
        <f t="shared" si="0"/>
        <v>0</v>
      </c>
      <c r="N10" s="127" t="s">
        <v>90</v>
      </c>
      <c r="O10" s="128">
        <f>LARGE(M$6:M$13,2)</f>
        <v>0</v>
      </c>
    </row>
    <row r="11" spans="1:15" ht="13.5" thickBot="1">
      <c r="A11" s="90"/>
      <c r="B11" s="85" t="str">
        <f>'[1]Boys U11'!C$5</f>
        <v>Abingdon</v>
      </c>
      <c r="C11" s="56" t="s">
        <v>46</v>
      </c>
      <c r="D11" s="96"/>
      <c r="E11" s="95"/>
      <c r="F11" s="95"/>
      <c r="G11" s="95"/>
      <c r="H11" s="95"/>
      <c r="I11" s="95"/>
      <c r="J11" s="95"/>
      <c r="K11" s="95"/>
      <c r="L11" s="124"/>
      <c r="M11" s="82">
        <f t="shared" si="0"/>
        <v>0</v>
      </c>
      <c r="N11" s="127" t="s">
        <v>91</v>
      </c>
      <c r="O11" s="128">
        <f>LARGE(M$6:M$13,3)</f>
        <v>0</v>
      </c>
    </row>
    <row r="12" spans="1:15" ht="13.5" thickBot="1">
      <c r="A12" s="86"/>
      <c r="B12" s="85" t="str">
        <f>'[1]Boys U11'!C$5</f>
        <v>Abingdon</v>
      </c>
      <c r="C12" s="75" t="s">
        <v>46</v>
      </c>
      <c r="D12" s="96"/>
      <c r="E12" s="95"/>
      <c r="F12" s="95"/>
      <c r="G12" s="95"/>
      <c r="H12" s="95"/>
      <c r="I12" s="95"/>
      <c r="J12" s="95"/>
      <c r="K12" s="95"/>
      <c r="L12" s="124"/>
      <c r="M12" s="71">
        <f t="shared" si="0"/>
        <v>0</v>
      </c>
      <c r="N12" s="127" t="s">
        <v>92</v>
      </c>
      <c r="O12" s="128">
        <f>LARGE(M$6:M$13,4)</f>
        <v>0</v>
      </c>
    </row>
    <row r="13" spans="1:15" ht="13.5" thickBot="1">
      <c r="A13" s="90"/>
      <c r="B13" s="85" t="str">
        <f>'[1]Boys U11'!C$5</f>
        <v>Abingdon</v>
      </c>
      <c r="C13" s="56" t="s">
        <v>46</v>
      </c>
      <c r="D13" s="129"/>
      <c r="E13" s="97"/>
      <c r="F13" s="97"/>
      <c r="G13" s="97"/>
      <c r="H13" s="97"/>
      <c r="I13" s="97"/>
      <c r="J13" s="97"/>
      <c r="K13" s="97"/>
      <c r="L13" s="130"/>
      <c r="M13" s="82">
        <f t="shared" si="0"/>
        <v>0</v>
      </c>
      <c r="N13" s="127" t="s">
        <v>44</v>
      </c>
      <c r="O13" s="128">
        <f>M14</f>
        <v>0</v>
      </c>
    </row>
    <row r="14" spans="1:15" ht="13.5" thickBot="1">
      <c r="A14" s="84" t="s">
        <v>44</v>
      </c>
      <c r="B14" s="85" t="str">
        <f>'[1]Boys U11'!C$5</f>
        <v>Abingdon</v>
      </c>
      <c r="C14" s="88" t="s">
        <v>46</v>
      </c>
      <c r="D14" s="131"/>
      <c r="E14" s="132"/>
      <c r="F14" s="131"/>
      <c r="G14" s="132"/>
      <c r="H14" s="131"/>
      <c r="I14" s="133"/>
      <c r="J14" s="132"/>
      <c r="K14" s="85"/>
      <c r="L14" s="134"/>
      <c r="M14" s="64">
        <f>SUM(D14:L14)</f>
        <v>0</v>
      </c>
      <c r="N14" s="127" t="s">
        <v>45</v>
      </c>
      <c r="O14" s="128">
        <f>M15</f>
        <v>0</v>
      </c>
    </row>
    <row r="15" spans="1:15" ht="13.5" thickBot="1">
      <c r="A15" s="69" t="s">
        <v>45</v>
      </c>
      <c r="B15" s="85" t="str">
        <f>'[1]Boys U11'!C$5</f>
        <v>Abingdon</v>
      </c>
      <c r="C15" s="78" t="s">
        <v>46</v>
      </c>
      <c r="D15" s="135"/>
      <c r="E15" s="136"/>
      <c r="F15" s="135"/>
      <c r="G15" s="136"/>
      <c r="H15" s="135"/>
      <c r="I15" s="137"/>
      <c r="J15" s="138"/>
      <c r="K15" s="139"/>
      <c r="L15" s="140"/>
      <c r="M15" s="65">
        <f>SUM(D15:L15)</f>
        <v>0</v>
      </c>
      <c r="N15" s="141" t="s">
        <v>50</v>
      </c>
      <c r="O15" s="142">
        <f>SUM(O9:O14)</f>
        <v>0</v>
      </c>
    </row>
    <row r="16" spans="1:15" ht="13.5" thickBot="1">
      <c r="A16" s="79" t="s">
        <v>171</v>
      </c>
      <c r="B16" s="85" t="str">
        <f>'[1]Boys U11'!D$5</f>
        <v>Banbury</v>
      </c>
      <c r="C16" s="102" t="s">
        <v>46</v>
      </c>
      <c r="D16" s="143">
        <v>20</v>
      </c>
      <c r="E16" s="144"/>
      <c r="F16" s="144"/>
      <c r="G16" s="144">
        <v>20</v>
      </c>
      <c r="H16" s="144"/>
      <c r="I16" s="145">
        <v>20</v>
      </c>
      <c r="J16" s="145"/>
      <c r="K16" s="145"/>
      <c r="L16" s="126"/>
      <c r="M16" s="71">
        <f aca="true" t="shared" si="1" ref="M16:M75">SUM(D16:L16)</f>
        <v>60</v>
      </c>
      <c r="N16" s="57"/>
      <c r="O16" s="57"/>
    </row>
    <row r="17" spans="1:15" ht="13.5" thickBot="1">
      <c r="A17" s="73" t="s">
        <v>162</v>
      </c>
      <c r="B17" s="85" t="str">
        <f>'[1]Boys U11'!D$5</f>
        <v>Banbury</v>
      </c>
      <c r="C17" s="56" t="s">
        <v>46</v>
      </c>
      <c r="D17" s="146">
        <v>17</v>
      </c>
      <c r="E17" s="147"/>
      <c r="F17" s="147"/>
      <c r="G17" s="147">
        <v>18</v>
      </c>
      <c r="H17" s="147">
        <v>19</v>
      </c>
      <c r="I17" s="98"/>
      <c r="J17" s="98"/>
      <c r="K17" s="98"/>
      <c r="L17" s="128"/>
      <c r="M17" s="82">
        <f t="shared" si="1"/>
        <v>54</v>
      </c>
      <c r="N17" s="57"/>
      <c r="O17" s="57"/>
    </row>
    <row r="18" spans="1:15" ht="13.5" thickBot="1">
      <c r="A18" s="79" t="s">
        <v>172</v>
      </c>
      <c r="B18" s="85" t="str">
        <f>'[1]Boys U11'!D$5</f>
        <v>Banbury</v>
      </c>
      <c r="C18" s="75" t="s">
        <v>46</v>
      </c>
      <c r="D18" s="146">
        <v>18</v>
      </c>
      <c r="E18" s="147"/>
      <c r="F18" s="147">
        <v>18</v>
      </c>
      <c r="G18" s="147"/>
      <c r="H18" s="147">
        <v>18</v>
      </c>
      <c r="I18" s="98"/>
      <c r="J18" s="98"/>
      <c r="K18" s="98"/>
      <c r="L18" s="128"/>
      <c r="M18" s="71">
        <f t="shared" si="1"/>
        <v>54</v>
      </c>
      <c r="N18" s="57"/>
      <c r="O18" s="57"/>
    </row>
    <row r="19" spans="1:15" ht="13.5" thickBot="1">
      <c r="A19" s="73" t="s">
        <v>173</v>
      </c>
      <c r="B19" s="85" t="str">
        <f>'[1]Boys U11'!D$5</f>
        <v>Banbury</v>
      </c>
      <c r="C19" s="56" t="s">
        <v>46</v>
      </c>
      <c r="D19" s="146">
        <v>15</v>
      </c>
      <c r="E19" s="147"/>
      <c r="F19" s="147">
        <v>19</v>
      </c>
      <c r="G19" s="147"/>
      <c r="H19" s="147"/>
      <c r="I19" s="98">
        <v>17</v>
      </c>
      <c r="J19" s="98"/>
      <c r="K19" s="98"/>
      <c r="L19" s="128"/>
      <c r="M19" s="82">
        <f t="shared" si="1"/>
        <v>51</v>
      </c>
      <c r="N19" s="125" t="s">
        <v>89</v>
      </c>
      <c r="O19" s="126">
        <f>LARGE(M$16:M$23,1)</f>
        <v>60</v>
      </c>
    </row>
    <row r="20" spans="1:15" ht="13.5" thickBot="1">
      <c r="A20" s="79" t="s">
        <v>174</v>
      </c>
      <c r="B20" s="85" t="str">
        <f>'[1]Boys U11'!D$5</f>
        <v>Banbury</v>
      </c>
      <c r="C20" s="75" t="s">
        <v>46</v>
      </c>
      <c r="D20" s="146">
        <v>13</v>
      </c>
      <c r="E20" s="147"/>
      <c r="F20" s="147">
        <v>17</v>
      </c>
      <c r="G20" s="147"/>
      <c r="H20" s="147"/>
      <c r="I20" s="98">
        <v>19</v>
      </c>
      <c r="J20" s="98"/>
      <c r="K20" s="98"/>
      <c r="L20" s="128"/>
      <c r="M20" s="71">
        <f t="shared" si="1"/>
        <v>49</v>
      </c>
      <c r="N20" s="127" t="s">
        <v>90</v>
      </c>
      <c r="O20" s="128">
        <f>LARGE(M$16:M$23,2)</f>
        <v>54</v>
      </c>
    </row>
    <row r="21" spans="1:15" ht="13.5" thickBot="1">
      <c r="A21" s="68"/>
      <c r="B21" s="85" t="str">
        <f>'[1]Boys U11'!D$5</f>
        <v>Banbury</v>
      </c>
      <c r="C21" s="56" t="s">
        <v>46</v>
      </c>
      <c r="D21" s="146"/>
      <c r="E21" s="147"/>
      <c r="F21" s="147"/>
      <c r="G21" s="147"/>
      <c r="H21" s="147"/>
      <c r="I21" s="98"/>
      <c r="J21" s="98"/>
      <c r="K21" s="98"/>
      <c r="L21" s="128"/>
      <c r="M21" s="82">
        <f t="shared" si="1"/>
        <v>0</v>
      </c>
      <c r="N21" s="127" t="s">
        <v>91</v>
      </c>
      <c r="O21" s="128">
        <f>LARGE(M$16:M$23,3)</f>
        <v>54</v>
      </c>
    </row>
    <row r="22" spans="1:15" ht="13.5" thickBot="1">
      <c r="A22" s="83"/>
      <c r="B22" s="85" t="str">
        <f>'[1]Boys U11'!D$5</f>
        <v>Banbury</v>
      </c>
      <c r="C22" s="75" t="s">
        <v>46</v>
      </c>
      <c r="D22" s="146"/>
      <c r="E22" s="147"/>
      <c r="F22" s="147"/>
      <c r="G22" s="147"/>
      <c r="H22" s="147"/>
      <c r="I22" s="98"/>
      <c r="J22" s="98"/>
      <c r="K22" s="98"/>
      <c r="L22" s="128"/>
      <c r="M22" s="71">
        <f t="shared" si="1"/>
        <v>0</v>
      </c>
      <c r="N22" s="127" t="s">
        <v>92</v>
      </c>
      <c r="O22" s="128">
        <f>LARGE(M$16:M$23,4)</f>
        <v>51</v>
      </c>
    </row>
    <row r="23" spans="1:15" ht="13.5" thickBot="1">
      <c r="A23" s="68"/>
      <c r="B23" s="85" t="str">
        <f>'[1]Boys U11'!D$5</f>
        <v>Banbury</v>
      </c>
      <c r="C23" s="56" t="s">
        <v>46</v>
      </c>
      <c r="D23" s="148"/>
      <c r="E23" s="149"/>
      <c r="F23" s="149"/>
      <c r="G23" s="149"/>
      <c r="H23" s="149"/>
      <c r="I23" s="150"/>
      <c r="J23" s="150"/>
      <c r="K23" s="150"/>
      <c r="L23" s="142"/>
      <c r="M23" s="82">
        <f t="shared" si="1"/>
        <v>0</v>
      </c>
      <c r="N23" s="127" t="s">
        <v>44</v>
      </c>
      <c r="O23" s="128">
        <f>M24</f>
        <v>0</v>
      </c>
    </row>
    <row r="24" spans="1:15" ht="13.5" thickBot="1">
      <c r="A24" s="84" t="s">
        <v>44</v>
      </c>
      <c r="B24" s="85" t="str">
        <f>'[1]Boys U11'!D$5</f>
        <v>Banbury</v>
      </c>
      <c r="C24" s="88" t="s">
        <v>46</v>
      </c>
      <c r="D24" s="151"/>
      <c r="E24" s="152"/>
      <c r="F24" s="151"/>
      <c r="G24" s="152"/>
      <c r="H24" s="151"/>
      <c r="I24" s="133"/>
      <c r="J24" s="132"/>
      <c r="K24" s="85"/>
      <c r="L24" s="134"/>
      <c r="M24" s="64">
        <f t="shared" si="1"/>
        <v>0</v>
      </c>
      <c r="N24" s="127" t="s">
        <v>45</v>
      </c>
      <c r="O24" s="128">
        <f>M25</f>
        <v>20</v>
      </c>
    </row>
    <row r="25" spans="1:15" ht="13.5" thickBot="1">
      <c r="A25" s="69" t="s">
        <v>45</v>
      </c>
      <c r="B25" s="85" t="str">
        <f>'[1]Boys U11'!D$5</f>
        <v>Banbury</v>
      </c>
      <c r="C25" s="87" t="s">
        <v>46</v>
      </c>
      <c r="D25" s="135"/>
      <c r="E25" s="136"/>
      <c r="F25" s="135"/>
      <c r="G25" s="136"/>
      <c r="H25" s="135"/>
      <c r="I25" s="137"/>
      <c r="J25" s="138"/>
      <c r="K25" s="139"/>
      <c r="L25" s="140">
        <v>20</v>
      </c>
      <c r="M25" s="65">
        <f t="shared" si="1"/>
        <v>20</v>
      </c>
      <c r="N25" s="141" t="s">
        <v>50</v>
      </c>
      <c r="O25" s="142">
        <f>SUM(O19:O24)</f>
        <v>239</v>
      </c>
    </row>
    <row r="26" spans="1:15" ht="13.5" thickBot="1">
      <c r="A26" s="79" t="s">
        <v>294</v>
      </c>
      <c r="B26" s="85" t="str">
        <f>'[1]Boys U11'!E$5</f>
        <v>Bicester</v>
      </c>
      <c r="C26" s="102" t="s">
        <v>46</v>
      </c>
      <c r="D26" s="143">
        <v>16</v>
      </c>
      <c r="E26" s="144"/>
      <c r="F26" s="144"/>
      <c r="G26" s="144">
        <v>17</v>
      </c>
      <c r="H26" s="144"/>
      <c r="I26" s="145">
        <v>16</v>
      </c>
      <c r="J26" s="145"/>
      <c r="K26" s="145"/>
      <c r="L26" s="126"/>
      <c r="M26" s="71">
        <f t="shared" si="1"/>
        <v>49</v>
      </c>
      <c r="N26" s="57"/>
      <c r="O26" s="57"/>
    </row>
    <row r="27" spans="1:15" ht="13.5" thickBot="1">
      <c r="A27" s="73"/>
      <c r="B27" s="85" t="str">
        <f>'[1]Boys U11'!E$5</f>
        <v>Bicester</v>
      </c>
      <c r="C27" s="56" t="s">
        <v>46</v>
      </c>
      <c r="D27" s="146"/>
      <c r="E27" s="147"/>
      <c r="F27" s="147"/>
      <c r="G27" s="147"/>
      <c r="H27" s="147"/>
      <c r="I27" s="98"/>
      <c r="J27" s="98"/>
      <c r="K27" s="98"/>
      <c r="L27" s="128"/>
      <c r="M27" s="82">
        <f t="shared" si="1"/>
        <v>0</v>
      </c>
      <c r="N27" s="57"/>
      <c r="O27" s="57"/>
    </row>
    <row r="28" spans="1:15" ht="13.5" thickBot="1">
      <c r="A28" s="73"/>
      <c r="B28" s="85" t="str">
        <f>'[1]Boys U11'!E$5</f>
        <v>Bicester</v>
      </c>
      <c r="C28" s="56" t="s">
        <v>46</v>
      </c>
      <c r="D28" s="146"/>
      <c r="E28" s="147"/>
      <c r="F28" s="147"/>
      <c r="G28" s="147"/>
      <c r="H28" s="147"/>
      <c r="I28" s="98"/>
      <c r="J28" s="98"/>
      <c r="K28" s="98"/>
      <c r="L28" s="128"/>
      <c r="M28" s="82">
        <f t="shared" si="1"/>
        <v>0</v>
      </c>
      <c r="N28" s="57"/>
      <c r="O28" s="57"/>
    </row>
    <row r="29" spans="1:15" ht="13.5" thickBot="1">
      <c r="A29" s="79"/>
      <c r="B29" s="85" t="str">
        <f>'[1]Boys U11'!E$5</f>
        <v>Bicester</v>
      </c>
      <c r="C29" s="75" t="s">
        <v>46</v>
      </c>
      <c r="D29" s="146"/>
      <c r="E29" s="147"/>
      <c r="F29" s="147"/>
      <c r="G29" s="147"/>
      <c r="H29" s="147"/>
      <c r="I29" s="98"/>
      <c r="J29" s="98"/>
      <c r="K29" s="98"/>
      <c r="L29" s="128"/>
      <c r="M29" s="71">
        <f t="shared" si="1"/>
        <v>0</v>
      </c>
      <c r="N29" s="125" t="s">
        <v>89</v>
      </c>
      <c r="O29" s="126">
        <f>LARGE(M$26:M$33,1)</f>
        <v>49</v>
      </c>
    </row>
    <row r="30" spans="1:15" ht="13.5" thickBot="1">
      <c r="A30" s="68"/>
      <c r="B30" s="85" t="str">
        <f>'[1]Boys U11'!E$5</f>
        <v>Bicester</v>
      </c>
      <c r="C30" s="56" t="s">
        <v>46</v>
      </c>
      <c r="D30" s="146"/>
      <c r="E30" s="147"/>
      <c r="F30" s="147"/>
      <c r="G30" s="147"/>
      <c r="H30" s="147"/>
      <c r="I30" s="98"/>
      <c r="J30" s="98"/>
      <c r="K30" s="98"/>
      <c r="L30" s="128"/>
      <c r="M30" s="82">
        <f t="shared" si="1"/>
        <v>0</v>
      </c>
      <c r="N30" s="127" t="s">
        <v>90</v>
      </c>
      <c r="O30" s="128">
        <f>LARGE(M$26:M$33,2)</f>
        <v>0</v>
      </c>
    </row>
    <row r="31" spans="1:15" ht="13.5" thickBot="1">
      <c r="A31" s="83"/>
      <c r="B31" s="85" t="str">
        <f>'[1]Boys U11'!E$5</f>
        <v>Bicester</v>
      </c>
      <c r="C31" s="75" t="s">
        <v>46</v>
      </c>
      <c r="D31" s="146"/>
      <c r="E31" s="147"/>
      <c r="F31" s="147"/>
      <c r="G31" s="147"/>
      <c r="H31" s="147"/>
      <c r="I31" s="98"/>
      <c r="J31" s="98"/>
      <c r="K31" s="98"/>
      <c r="L31" s="128"/>
      <c r="M31" s="71">
        <f t="shared" si="1"/>
        <v>0</v>
      </c>
      <c r="N31" s="127" t="s">
        <v>91</v>
      </c>
      <c r="O31" s="128">
        <f>LARGE(M$26:M$33,3)</f>
        <v>0</v>
      </c>
    </row>
    <row r="32" spans="1:15" ht="13.5" thickBot="1">
      <c r="A32" s="68"/>
      <c r="B32" s="85" t="str">
        <f>'[1]Boys U11'!E$5</f>
        <v>Bicester</v>
      </c>
      <c r="C32" s="56" t="s">
        <v>46</v>
      </c>
      <c r="D32" s="146"/>
      <c r="E32" s="147"/>
      <c r="F32" s="147"/>
      <c r="G32" s="147"/>
      <c r="H32" s="147"/>
      <c r="I32" s="98"/>
      <c r="J32" s="98"/>
      <c r="K32" s="98"/>
      <c r="L32" s="128"/>
      <c r="M32" s="82">
        <f t="shared" si="1"/>
        <v>0</v>
      </c>
      <c r="N32" s="127" t="s">
        <v>92</v>
      </c>
      <c r="O32" s="128">
        <f>LARGE(M$26:M$33,4)</f>
        <v>0</v>
      </c>
    </row>
    <row r="33" spans="1:15" ht="13.5" thickBot="1">
      <c r="A33" s="70"/>
      <c r="B33" s="85" t="str">
        <f>'[1]Boys U11'!E$5</f>
        <v>Bicester</v>
      </c>
      <c r="C33" s="67" t="s">
        <v>46</v>
      </c>
      <c r="D33" s="146"/>
      <c r="E33" s="147"/>
      <c r="F33" s="147"/>
      <c r="G33" s="147"/>
      <c r="H33" s="147"/>
      <c r="I33" s="98"/>
      <c r="J33" s="98"/>
      <c r="K33" s="98"/>
      <c r="L33" s="128"/>
      <c r="M33" s="82">
        <f t="shared" si="1"/>
        <v>0</v>
      </c>
      <c r="N33" s="127" t="s">
        <v>44</v>
      </c>
      <c r="O33" s="128">
        <f>M34</f>
        <v>0</v>
      </c>
    </row>
    <row r="34" spans="1:15" ht="13.5" thickBot="1">
      <c r="A34" s="153" t="s">
        <v>44</v>
      </c>
      <c r="B34" s="85" t="str">
        <f>'[1]Boys U11'!E$5</f>
        <v>Bicester</v>
      </c>
      <c r="C34" s="103" t="s">
        <v>46</v>
      </c>
      <c r="D34" s="154"/>
      <c r="E34" s="155"/>
      <c r="F34" s="156"/>
      <c r="G34" s="155"/>
      <c r="H34" s="156"/>
      <c r="I34" s="157"/>
      <c r="J34" s="158"/>
      <c r="K34" s="63"/>
      <c r="L34" s="159"/>
      <c r="M34" s="89">
        <f t="shared" si="1"/>
        <v>0</v>
      </c>
      <c r="N34" s="127" t="s">
        <v>45</v>
      </c>
      <c r="O34" s="128">
        <f>M35</f>
        <v>0</v>
      </c>
    </row>
    <row r="35" spans="1:15" ht="13.5" thickBot="1">
      <c r="A35" s="160" t="s">
        <v>45</v>
      </c>
      <c r="B35" s="85" t="str">
        <f>'[1]Boys U11'!E$5</f>
        <v>Bicester</v>
      </c>
      <c r="C35" s="103" t="s">
        <v>46</v>
      </c>
      <c r="D35" s="161"/>
      <c r="E35" s="136"/>
      <c r="F35" s="135"/>
      <c r="G35" s="136"/>
      <c r="H35" s="135"/>
      <c r="I35" s="162"/>
      <c r="J35" s="138"/>
      <c r="K35" s="139"/>
      <c r="L35" s="52"/>
      <c r="M35" s="65">
        <f t="shared" si="1"/>
        <v>0</v>
      </c>
      <c r="N35" s="141" t="s">
        <v>50</v>
      </c>
      <c r="O35" s="142">
        <f>SUM(O29:O34)</f>
        <v>49</v>
      </c>
    </row>
    <row r="36" spans="1:15" ht="13.5" thickBot="1">
      <c r="A36" s="101"/>
      <c r="B36" s="85" t="str">
        <f>'[1]Boys U11'!F$5</f>
        <v>Oxford</v>
      </c>
      <c r="C36" s="163" t="s">
        <v>46</v>
      </c>
      <c r="D36" s="143"/>
      <c r="E36" s="144"/>
      <c r="F36" s="144"/>
      <c r="G36" s="144"/>
      <c r="H36" s="144"/>
      <c r="I36" s="145"/>
      <c r="J36" s="145"/>
      <c r="K36" s="145"/>
      <c r="L36" s="126"/>
      <c r="M36" s="71">
        <f>SUM(D36:L36)</f>
        <v>0</v>
      </c>
      <c r="N36" s="57"/>
      <c r="O36" s="57"/>
    </row>
    <row r="37" spans="1:15" ht="13.5" thickBot="1">
      <c r="A37" s="100"/>
      <c r="B37" s="85" t="str">
        <f>'[1]Boys U11'!F$5</f>
        <v>Oxford</v>
      </c>
      <c r="C37" s="163" t="s">
        <v>46</v>
      </c>
      <c r="D37" s="146"/>
      <c r="E37" s="147"/>
      <c r="F37" s="147"/>
      <c r="G37" s="147"/>
      <c r="H37" s="147"/>
      <c r="I37" s="98"/>
      <c r="J37" s="98"/>
      <c r="K37" s="98"/>
      <c r="L37" s="128"/>
      <c r="M37" s="82">
        <f aca="true" t="shared" si="2" ref="M37:M45">SUM(D37:L37)</f>
        <v>0</v>
      </c>
      <c r="N37" s="57"/>
      <c r="O37" s="57"/>
    </row>
    <row r="38" spans="1:15" ht="13.5" thickBot="1">
      <c r="A38" s="101"/>
      <c r="B38" s="85" t="str">
        <f>'[1]Boys U11'!F$5</f>
        <v>Oxford</v>
      </c>
      <c r="C38" s="163" t="s">
        <v>46</v>
      </c>
      <c r="D38" s="146"/>
      <c r="E38" s="147"/>
      <c r="F38" s="147"/>
      <c r="G38" s="147"/>
      <c r="H38" s="147"/>
      <c r="I38" s="98"/>
      <c r="J38" s="98"/>
      <c r="K38" s="98"/>
      <c r="L38" s="128"/>
      <c r="M38" s="71">
        <f t="shared" si="2"/>
        <v>0</v>
      </c>
      <c r="N38" s="57"/>
      <c r="O38" s="57"/>
    </row>
    <row r="39" spans="1:15" ht="13.5" thickBot="1">
      <c r="A39" s="164"/>
      <c r="B39" s="85" t="str">
        <f>'[1]Boys U11'!F$5</f>
        <v>Oxford</v>
      </c>
      <c r="C39" s="163" t="s">
        <v>46</v>
      </c>
      <c r="D39" s="146"/>
      <c r="E39" s="147"/>
      <c r="F39" s="147"/>
      <c r="G39" s="147"/>
      <c r="H39" s="147"/>
      <c r="I39" s="98"/>
      <c r="J39" s="98"/>
      <c r="K39" s="98"/>
      <c r="L39" s="128"/>
      <c r="M39" s="82">
        <f t="shared" si="2"/>
        <v>0</v>
      </c>
      <c r="N39" s="125" t="s">
        <v>89</v>
      </c>
      <c r="O39" s="126">
        <f>LARGE(M$36:M$43,1)</f>
        <v>0</v>
      </c>
    </row>
    <row r="40" spans="1:15" ht="13.5" thickBot="1">
      <c r="A40" s="165"/>
      <c r="B40" s="85" t="str">
        <f>'[1]Boys U11'!F$5</f>
        <v>Oxford</v>
      </c>
      <c r="C40" s="163" t="s">
        <v>46</v>
      </c>
      <c r="D40" s="146"/>
      <c r="E40" s="147"/>
      <c r="F40" s="147"/>
      <c r="G40" s="147"/>
      <c r="H40" s="147"/>
      <c r="I40" s="98"/>
      <c r="J40" s="98"/>
      <c r="K40" s="98"/>
      <c r="L40" s="128"/>
      <c r="M40" s="71">
        <f t="shared" si="2"/>
        <v>0</v>
      </c>
      <c r="N40" s="127" t="s">
        <v>90</v>
      </c>
      <c r="O40" s="128">
        <f>LARGE(M$36:M$43,2)</f>
        <v>0</v>
      </c>
    </row>
    <row r="41" spans="1:15" ht="13.5" thickBot="1">
      <c r="A41" s="164"/>
      <c r="B41" s="85" t="str">
        <f>'[1]Boys U11'!F$5</f>
        <v>Oxford</v>
      </c>
      <c r="C41" s="163" t="s">
        <v>46</v>
      </c>
      <c r="D41" s="146"/>
      <c r="E41" s="147"/>
      <c r="F41" s="147"/>
      <c r="G41" s="147"/>
      <c r="H41" s="147"/>
      <c r="I41" s="98"/>
      <c r="J41" s="98"/>
      <c r="K41" s="98"/>
      <c r="L41" s="128"/>
      <c r="M41" s="82">
        <f t="shared" si="2"/>
        <v>0</v>
      </c>
      <c r="N41" s="127" t="s">
        <v>91</v>
      </c>
      <c r="O41" s="128">
        <f>LARGE(M$36:M$43,3)</f>
        <v>0</v>
      </c>
    </row>
    <row r="42" spans="1:15" ht="13.5" thickBot="1">
      <c r="A42" s="165"/>
      <c r="B42" s="85" t="str">
        <f>'[1]Boys U11'!F$5</f>
        <v>Oxford</v>
      </c>
      <c r="C42" s="163" t="s">
        <v>46</v>
      </c>
      <c r="D42" s="146"/>
      <c r="E42" s="147"/>
      <c r="F42" s="147"/>
      <c r="G42" s="147"/>
      <c r="H42" s="147"/>
      <c r="I42" s="98"/>
      <c r="J42" s="98"/>
      <c r="K42" s="98"/>
      <c r="L42" s="128"/>
      <c r="M42" s="71">
        <f t="shared" si="2"/>
        <v>0</v>
      </c>
      <c r="N42" s="127" t="s">
        <v>92</v>
      </c>
      <c r="O42" s="128">
        <f>LARGE(M$36:M$43,4)</f>
        <v>0</v>
      </c>
    </row>
    <row r="43" spans="1:15" ht="13.5" thickBot="1">
      <c r="A43" s="164"/>
      <c r="B43" s="85" t="str">
        <f>'[1]Boys U11'!F$5</f>
        <v>Oxford</v>
      </c>
      <c r="C43" s="163" t="s">
        <v>46</v>
      </c>
      <c r="D43" s="146"/>
      <c r="E43" s="147"/>
      <c r="F43" s="147"/>
      <c r="G43" s="147"/>
      <c r="H43" s="147"/>
      <c r="I43" s="98"/>
      <c r="J43" s="98"/>
      <c r="K43" s="98"/>
      <c r="L43" s="128"/>
      <c r="M43" s="82">
        <f t="shared" si="2"/>
        <v>0</v>
      </c>
      <c r="N43" s="127" t="s">
        <v>44</v>
      </c>
      <c r="O43" s="128">
        <f>M44</f>
        <v>0</v>
      </c>
    </row>
    <row r="44" spans="1:15" ht="13.5" thickBot="1">
      <c r="A44" s="166" t="s">
        <v>44</v>
      </c>
      <c r="B44" s="85" t="str">
        <f>'[1]Boys U11'!F$5</f>
        <v>Oxford</v>
      </c>
      <c r="C44" s="163" t="s">
        <v>46</v>
      </c>
      <c r="D44" s="154"/>
      <c r="E44" s="155"/>
      <c r="F44" s="156"/>
      <c r="G44" s="155"/>
      <c r="H44" s="156"/>
      <c r="I44" s="157"/>
      <c r="J44" s="158"/>
      <c r="K44" s="63"/>
      <c r="L44" s="167"/>
      <c r="M44" s="71">
        <f t="shared" si="2"/>
        <v>0</v>
      </c>
      <c r="N44" s="127" t="s">
        <v>45</v>
      </c>
      <c r="O44" s="128">
        <f>M45</f>
        <v>0</v>
      </c>
    </row>
    <row r="45" spans="1:15" ht="13.5" thickBot="1">
      <c r="A45" s="168" t="s">
        <v>45</v>
      </c>
      <c r="B45" s="85" t="str">
        <f>'[1]Boys U11'!F$5</f>
        <v>Oxford</v>
      </c>
      <c r="C45" s="163" t="s">
        <v>46</v>
      </c>
      <c r="D45" s="169"/>
      <c r="E45" s="170"/>
      <c r="F45" s="171"/>
      <c r="G45" s="170"/>
      <c r="H45" s="171"/>
      <c r="I45" s="172"/>
      <c r="J45" s="173"/>
      <c r="K45" s="174"/>
      <c r="L45" s="106"/>
      <c r="M45" s="175">
        <f t="shared" si="2"/>
        <v>0</v>
      </c>
      <c r="N45" s="141" t="s">
        <v>50</v>
      </c>
      <c r="O45" s="142">
        <f>SUM(O39:O44)</f>
        <v>0</v>
      </c>
    </row>
    <row r="46" spans="1:15" ht="13.5" thickBot="1">
      <c r="A46" s="79"/>
      <c r="B46" s="85" t="str">
        <f>'[1]Boys U11'!G$5</f>
        <v>Radley</v>
      </c>
      <c r="C46" s="75" t="s">
        <v>46</v>
      </c>
      <c r="D46" s="143"/>
      <c r="E46" s="144"/>
      <c r="F46" s="144"/>
      <c r="G46" s="144"/>
      <c r="H46" s="144"/>
      <c r="I46" s="145"/>
      <c r="J46" s="145"/>
      <c r="K46" s="145"/>
      <c r="L46" s="126"/>
      <c r="M46" s="71">
        <f t="shared" si="1"/>
        <v>0</v>
      </c>
      <c r="N46" s="57"/>
      <c r="O46" s="57"/>
    </row>
    <row r="47" spans="1:15" ht="13.5" thickBot="1">
      <c r="A47" s="73"/>
      <c r="B47" s="85" t="str">
        <f>'[1]Boys U11'!G$5</f>
        <v>Radley</v>
      </c>
      <c r="C47" s="56" t="s">
        <v>46</v>
      </c>
      <c r="D47" s="146"/>
      <c r="E47" s="147"/>
      <c r="F47" s="147"/>
      <c r="G47" s="147"/>
      <c r="H47" s="147"/>
      <c r="I47" s="98"/>
      <c r="J47" s="98"/>
      <c r="K47" s="98"/>
      <c r="L47" s="128"/>
      <c r="M47" s="82">
        <f t="shared" si="1"/>
        <v>0</v>
      </c>
      <c r="N47" s="57"/>
      <c r="O47" s="57"/>
    </row>
    <row r="48" spans="1:15" ht="13.5" thickBot="1">
      <c r="A48" s="79"/>
      <c r="B48" s="85" t="str">
        <f>'[1]Boys U11'!G$5</f>
        <v>Radley</v>
      </c>
      <c r="C48" s="75" t="s">
        <v>46</v>
      </c>
      <c r="D48" s="146"/>
      <c r="E48" s="147"/>
      <c r="F48" s="147"/>
      <c r="G48" s="147"/>
      <c r="H48" s="147"/>
      <c r="I48" s="98"/>
      <c r="J48" s="98"/>
      <c r="K48" s="98"/>
      <c r="L48" s="128"/>
      <c r="M48" s="71">
        <f t="shared" si="1"/>
        <v>0</v>
      </c>
      <c r="N48" s="57"/>
      <c r="O48" s="57"/>
    </row>
    <row r="49" spans="1:15" ht="13.5" thickBot="1">
      <c r="A49" s="73"/>
      <c r="B49" s="85" t="str">
        <f>'[1]Boys U11'!G$5</f>
        <v>Radley</v>
      </c>
      <c r="C49" s="56" t="s">
        <v>46</v>
      </c>
      <c r="D49" s="146"/>
      <c r="E49" s="147"/>
      <c r="F49" s="147"/>
      <c r="G49" s="147"/>
      <c r="H49" s="147"/>
      <c r="I49" s="98"/>
      <c r="J49" s="98"/>
      <c r="K49" s="98"/>
      <c r="L49" s="128"/>
      <c r="M49" s="82">
        <f t="shared" si="1"/>
        <v>0</v>
      </c>
      <c r="N49" s="125" t="s">
        <v>89</v>
      </c>
      <c r="O49" s="126">
        <f>LARGE(M$46:M$53,1)</f>
        <v>0</v>
      </c>
    </row>
    <row r="50" spans="1:15" ht="13.5" thickBot="1">
      <c r="A50" s="83"/>
      <c r="B50" s="85" t="str">
        <f>'[1]Boys U11'!G$5</f>
        <v>Radley</v>
      </c>
      <c r="C50" s="75" t="s">
        <v>46</v>
      </c>
      <c r="D50" s="146"/>
      <c r="E50" s="147"/>
      <c r="F50" s="147"/>
      <c r="G50" s="147"/>
      <c r="H50" s="147"/>
      <c r="I50" s="98"/>
      <c r="J50" s="98"/>
      <c r="K50" s="98"/>
      <c r="L50" s="128"/>
      <c r="M50" s="71">
        <f t="shared" si="1"/>
        <v>0</v>
      </c>
      <c r="N50" s="127" t="s">
        <v>90</v>
      </c>
      <c r="O50" s="128">
        <f>LARGE(M$46:M$53,2)</f>
        <v>0</v>
      </c>
    </row>
    <row r="51" spans="1:15" ht="13.5" thickBot="1">
      <c r="A51" s="68"/>
      <c r="B51" s="85" t="str">
        <f>'[1]Boys U11'!G$5</f>
        <v>Radley</v>
      </c>
      <c r="C51" s="56" t="s">
        <v>46</v>
      </c>
      <c r="D51" s="146"/>
      <c r="E51" s="147"/>
      <c r="F51" s="147"/>
      <c r="G51" s="147"/>
      <c r="H51" s="147"/>
      <c r="I51" s="98"/>
      <c r="J51" s="98"/>
      <c r="K51" s="98"/>
      <c r="L51" s="128"/>
      <c r="M51" s="82">
        <f t="shared" si="1"/>
        <v>0</v>
      </c>
      <c r="N51" s="127" t="s">
        <v>91</v>
      </c>
      <c r="O51" s="128">
        <f>LARGE(M$46:M$53,3)</f>
        <v>0</v>
      </c>
    </row>
    <row r="52" spans="1:15" ht="13.5" thickBot="1">
      <c r="A52" s="83"/>
      <c r="B52" s="85" t="str">
        <f>'[1]Boys U11'!G$5</f>
        <v>Radley</v>
      </c>
      <c r="C52" s="75" t="s">
        <v>46</v>
      </c>
      <c r="D52" s="146"/>
      <c r="E52" s="147"/>
      <c r="F52" s="147"/>
      <c r="G52" s="147"/>
      <c r="H52" s="147"/>
      <c r="I52" s="98"/>
      <c r="J52" s="98"/>
      <c r="K52" s="98"/>
      <c r="L52" s="128"/>
      <c r="M52" s="71">
        <f t="shared" si="1"/>
        <v>0</v>
      </c>
      <c r="N52" s="127" t="s">
        <v>92</v>
      </c>
      <c r="O52" s="128">
        <f>LARGE(M$46:M$53,4)</f>
        <v>0</v>
      </c>
    </row>
    <row r="53" spans="1:15" ht="13.5" thickBot="1">
      <c r="A53" s="68"/>
      <c r="B53" s="85" t="str">
        <f>'[1]Boys U11'!G$5</f>
        <v>Radley</v>
      </c>
      <c r="C53" s="56" t="s">
        <v>46</v>
      </c>
      <c r="D53" s="146"/>
      <c r="E53" s="147"/>
      <c r="F53" s="147"/>
      <c r="G53" s="147"/>
      <c r="H53" s="147"/>
      <c r="I53" s="98"/>
      <c r="J53" s="98"/>
      <c r="K53" s="98"/>
      <c r="L53" s="128"/>
      <c r="M53" s="82">
        <f t="shared" si="1"/>
        <v>0</v>
      </c>
      <c r="N53" s="127" t="s">
        <v>44</v>
      </c>
      <c r="O53" s="128">
        <f>M54</f>
        <v>0</v>
      </c>
    </row>
    <row r="54" spans="1:15" ht="13.5" thickBot="1">
      <c r="A54" s="84" t="s">
        <v>44</v>
      </c>
      <c r="B54" s="85" t="str">
        <f>'[1]Boys U11'!G$5</f>
        <v>Radley</v>
      </c>
      <c r="C54" s="88" t="s">
        <v>46</v>
      </c>
      <c r="D54" s="151"/>
      <c r="E54" s="152"/>
      <c r="F54" s="151"/>
      <c r="G54" s="152"/>
      <c r="H54" s="151"/>
      <c r="I54" s="176"/>
      <c r="J54" s="158"/>
      <c r="K54" s="85"/>
      <c r="L54" s="134"/>
      <c r="M54" s="64">
        <f t="shared" si="1"/>
        <v>0</v>
      </c>
      <c r="N54" s="127" t="s">
        <v>45</v>
      </c>
      <c r="O54" s="128">
        <f>M55</f>
        <v>0</v>
      </c>
    </row>
    <row r="55" spans="1:15" ht="13.5" thickBot="1">
      <c r="A55" s="69" t="s">
        <v>45</v>
      </c>
      <c r="B55" s="85" t="str">
        <f>'[1]Boys U11'!G$5</f>
        <v>Radley</v>
      </c>
      <c r="C55" s="78" t="s">
        <v>46</v>
      </c>
      <c r="D55" s="135"/>
      <c r="E55" s="136"/>
      <c r="F55" s="135"/>
      <c r="G55" s="136"/>
      <c r="H55" s="135"/>
      <c r="I55" s="162"/>
      <c r="J55" s="138"/>
      <c r="K55" s="139"/>
      <c r="L55" s="140"/>
      <c r="M55" s="175">
        <f t="shared" si="1"/>
        <v>0</v>
      </c>
      <c r="N55" s="141" t="s">
        <v>50</v>
      </c>
      <c r="O55" s="142">
        <f>SUM(O49:O54)</f>
        <v>0</v>
      </c>
    </row>
    <row r="56" spans="1:15" ht="13.5" thickBot="1">
      <c r="A56" s="79" t="s">
        <v>214</v>
      </c>
      <c r="B56" s="85" t="str">
        <f>'[1]Boys U11'!H$5</f>
        <v>White Horse</v>
      </c>
      <c r="C56" s="102" t="s">
        <v>46</v>
      </c>
      <c r="D56" s="143"/>
      <c r="E56" s="144"/>
      <c r="F56" s="144"/>
      <c r="G56" s="144"/>
      <c r="H56" s="144"/>
      <c r="I56" s="145">
        <v>18</v>
      </c>
      <c r="J56" s="145"/>
      <c r="K56" s="145"/>
      <c r="L56" s="126"/>
      <c r="M56" s="107">
        <f t="shared" si="1"/>
        <v>18</v>
      </c>
      <c r="N56" s="57"/>
      <c r="O56" s="57"/>
    </row>
    <row r="57" spans="1:15" ht="13.5" thickBot="1">
      <c r="A57" s="73"/>
      <c r="B57" s="85" t="str">
        <f>'[1]Boys U11'!H$5</f>
        <v>White Horse</v>
      </c>
      <c r="C57" s="56" t="s">
        <v>46</v>
      </c>
      <c r="D57" s="146"/>
      <c r="E57" s="147"/>
      <c r="F57" s="147"/>
      <c r="G57" s="147"/>
      <c r="H57" s="147"/>
      <c r="I57" s="98"/>
      <c r="J57" s="98"/>
      <c r="K57" s="98"/>
      <c r="L57" s="128"/>
      <c r="M57" s="82">
        <f t="shared" si="1"/>
        <v>0</v>
      </c>
      <c r="N57" s="57"/>
      <c r="O57" s="57"/>
    </row>
    <row r="58" spans="1:15" ht="13.5" thickBot="1">
      <c r="A58" s="79"/>
      <c r="B58" s="85" t="str">
        <f>'[1]Boys U11'!H$5</f>
        <v>White Horse</v>
      </c>
      <c r="C58" s="75" t="s">
        <v>46</v>
      </c>
      <c r="D58" s="146"/>
      <c r="E58" s="147"/>
      <c r="F58" s="147"/>
      <c r="G58" s="147"/>
      <c r="H58" s="147"/>
      <c r="I58" s="98"/>
      <c r="J58" s="98"/>
      <c r="K58" s="98"/>
      <c r="L58" s="128"/>
      <c r="M58" s="71">
        <f t="shared" si="1"/>
        <v>0</v>
      </c>
      <c r="N58" s="57"/>
      <c r="O58" s="57"/>
    </row>
    <row r="59" spans="1:15" ht="13.5" thickBot="1">
      <c r="A59" s="73"/>
      <c r="B59" s="85" t="str">
        <f>'[1]Boys U11'!H$5</f>
        <v>White Horse</v>
      </c>
      <c r="C59" s="56" t="s">
        <v>46</v>
      </c>
      <c r="D59" s="146"/>
      <c r="E59" s="147"/>
      <c r="F59" s="147"/>
      <c r="G59" s="147"/>
      <c r="H59" s="147"/>
      <c r="I59" s="98"/>
      <c r="J59" s="98"/>
      <c r="K59" s="98"/>
      <c r="L59" s="128"/>
      <c r="M59" s="82">
        <f t="shared" si="1"/>
        <v>0</v>
      </c>
      <c r="N59" s="125" t="s">
        <v>89</v>
      </c>
      <c r="O59" s="126">
        <f>LARGE(M$56:M$63,1)</f>
        <v>18</v>
      </c>
    </row>
    <row r="60" spans="1:17" ht="13.5" thickBot="1">
      <c r="A60" s="79"/>
      <c r="B60" s="85" t="str">
        <f>'[1]Boys U11'!H$5</f>
        <v>White Horse</v>
      </c>
      <c r="C60" s="75" t="s">
        <v>46</v>
      </c>
      <c r="D60" s="146"/>
      <c r="E60" s="147"/>
      <c r="F60" s="147"/>
      <c r="G60" s="147"/>
      <c r="H60" s="147"/>
      <c r="I60" s="98"/>
      <c r="J60" s="98"/>
      <c r="K60" s="98"/>
      <c r="L60" s="128"/>
      <c r="M60" s="71">
        <f t="shared" si="1"/>
        <v>0</v>
      </c>
      <c r="N60" s="127" t="s">
        <v>90</v>
      </c>
      <c r="O60" s="128">
        <f>LARGE(M$56:M$63,2)</f>
        <v>0</v>
      </c>
      <c r="Q60" s="53"/>
    </row>
    <row r="61" spans="1:15" ht="13.5" thickBot="1">
      <c r="A61" s="68"/>
      <c r="B61" s="85" t="str">
        <f>'[1]Boys U11'!H$5</f>
        <v>White Horse</v>
      </c>
      <c r="C61" s="56" t="s">
        <v>46</v>
      </c>
      <c r="D61" s="146"/>
      <c r="E61" s="147"/>
      <c r="F61" s="147"/>
      <c r="G61" s="147"/>
      <c r="H61" s="147"/>
      <c r="I61" s="98"/>
      <c r="J61" s="98"/>
      <c r="K61" s="98"/>
      <c r="L61" s="128"/>
      <c r="M61" s="82">
        <f t="shared" si="1"/>
        <v>0</v>
      </c>
      <c r="N61" s="127" t="s">
        <v>91</v>
      </c>
      <c r="O61" s="128">
        <f>LARGE(M$56:M$63,3)</f>
        <v>0</v>
      </c>
    </row>
    <row r="62" spans="1:15" ht="13.5" thickBot="1">
      <c r="A62" s="83"/>
      <c r="B62" s="85" t="str">
        <f>'[1]Boys U11'!H$5</f>
        <v>White Horse</v>
      </c>
      <c r="C62" s="75" t="s">
        <v>46</v>
      </c>
      <c r="D62" s="146"/>
      <c r="E62" s="147"/>
      <c r="F62" s="147"/>
      <c r="G62" s="147"/>
      <c r="H62" s="147"/>
      <c r="I62" s="98"/>
      <c r="J62" s="98"/>
      <c r="K62" s="98"/>
      <c r="L62" s="128"/>
      <c r="M62" s="71">
        <f t="shared" si="1"/>
        <v>0</v>
      </c>
      <c r="N62" s="127" t="s">
        <v>92</v>
      </c>
      <c r="O62" s="128">
        <f>LARGE(M$56:M$63,4)</f>
        <v>0</v>
      </c>
    </row>
    <row r="63" spans="1:15" ht="13.5" thickBot="1">
      <c r="A63" s="68"/>
      <c r="B63" s="85" t="str">
        <f>'[1]Boys U11'!H$5</f>
        <v>White Horse</v>
      </c>
      <c r="C63" s="56" t="s">
        <v>46</v>
      </c>
      <c r="D63" s="146"/>
      <c r="E63" s="147"/>
      <c r="F63" s="147"/>
      <c r="G63" s="147"/>
      <c r="H63" s="147"/>
      <c r="I63" s="98"/>
      <c r="J63" s="98"/>
      <c r="K63" s="98"/>
      <c r="L63" s="128"/>
      <c r="M63" s="82">
        <f t="shared" si="1"/>
        <v>0</v>
      </c>
      <c r="N63" s="127" t="s">
        <v>44</v>
      </c>
      <c r="O63" s="128">
        <f>M64</f>
        <v>0</v>
      </c>
    </row>
    <row r="64" spans="1:15" ht="13.5" thickBot="1">
      <c r="A64" s="84" t="s">
        <v>44</v>
      </c>
      <c r="B64" s="85" t="str">
        <f>'[1]Boys U11'!H$5</f>
        <v>White Horse</v>
      </c>
      <c r="C64" s="88" t="s">
        <v>46</v>
      </c>
      <c r="D64" s="151"/>
      <c r="E64" s="152"/>
      <c r="F64" s="151"/>
      <c r="G64" s="152"/>
      <c r="H64" s="151"/>
      <c r="I64" s="176"/>
      <c r="J64" s="158"/>
      <c r="K64" s="85"/>
      <c r="L64" s="134"/>
      <c r="M64" s="64">
        <f>SUM(D64:L64)</f>
        <v>0</v>
      </c>
      <c r="N64" s="127" t="s">
        <v>45</v>
      </c>
      <c r="O64" s="128">
        <f>M65</f>
        <v>0</v>
      </c>
    </row>
    <row r="65" spans="1:15" ht="13.5" thickBot="1">
      <c r="A65" s="69" t="s">
        <v>45</v>
      </c>
      <c r="B65" s="85" t="str">
        <f>'[1]Boys U11'!H$5</f>
        <v>White Horse</v>
      </c>
      <c r="C65" s="78" t="s">
        <v>46</v>
      </c>
      <c r="D65" s="135"/>
      <c r="E65" s="136"/>
      <c r="F65" s="135"/>
      <c r="G65" s="136"/>
      <c r="H65" s="135"/>
      <c r="I65" s="162"/>
      <c r="J65" s="138"/>
      <c r="K65" s="139"/>
      <c r="L65" s="140"/>
      <c r="M65" s="65">
        <f>SUM(D65:L65)</f>
        <v>0</v>
      </c>
      <c r="N65" s="141" t="s">
        <v>50</v>
      </c>
      <c r="O65" s="142">
        <f>SUM(O59:O64)</f>
        <v>18</v>
      </c>
    </row>
    <row r="66" spans="1:15" ht="13.5" thickBot="1">
      <c r="A66" s="72" t="s">
        <v>184</v>
      </c>
      <c r="B66" s="72" t="str">
        <f>'[1]Boys U11'!I$5</f>
        <v>Witney</v>
      </c>
      <c r="C66" s="56" t="s">
        <v>46</v>
      </c>
      <c r="D66" s="122">
        <v>19</v>
      </c>
      <c r="E66" s="112"/>
      <c r="F66" s="112">
        <v>20</v>
      </c>
      <c r="G66" s="177"/>
      <c r="H66" s="112">
        <v>20</v>
      </c>
      <c r="I66" s="112"/>
      <c r="J66" s="112"/>
      <c r="K66" s="112"/>
      <c r="L66" s="123"/>
      <c r="M66" s="89">
        <f t="shared" si="1"/>
        <v>59</v>
      </c>
      <c r="N66" s="57"/>
      <c r="O66" s="57"/>
    </row>
    <row r="67" spans="1:15" ht="13.5" thickBot="1">
      <c r="A67" s="73" t="s">
        <v>185</v>
      </c>
      <c r="B67" s="72" t="str">
        <f>'[1]Boys U11'!I$5</f>
        <v>Witney</v>
      </c>
      <c r="C67" s="56" t="s">
        <v>46</v>
      </c>
      <c r="D67" s="96"/>
      <c r="E67" s="95">
        <v>20</v>
      </c>
      <c r="F67" s="95"/>
      <c r="G67" s="95">
        <v>19</v>
      </c>
      <c r="H67" s="95">
        <v>16</v>
      </c>
      <c r="I67" s="95"/>
      <c r="J67" s="95"/>
      <c r="K67" s="95"/>
      <c r="L67" s="124"/>
      <c r="M67" s="89">
        <f t="shared" si="1"/>
        <v>55</v>
      </c>
      <c r="N67" s="57"/>
      <c r="O67" s="57"/>
    </row>
    <row r="68" spans="1:15" ht="13.5" thickBot="1">
      <c r="A68" s="73" t="s">
        <v>186</v>
      </c>
      <c r="B68" s="72" t="str">
        <f>'[1]Boys U11'!I$5</f>
        <v>Witney</v>
      </c>
      <c r="C68" s="56" t="s">
        <v>46</v>
      </c>
      <c r="D68" s="96">
        <v>14</v>
      </c>
      <c r="E68" s="51"/>
      <c r="F68" s="95"/>
      <c r="G68" s="95">
        <v>16</v>
      </c>
      <c r="H68" s="95">
        <v>17</v>
      </c>
      <c r="I68" s="95"/>
      <c r="J68" s="95"/>
      <c r="K68" s="95"/>
      <c r="L68" s="124"/>
      <c r="M68" s="89">
        <f t="shared" si="1"/>
        <v>47</v>
      </c>
      <c r="N68" s="57"/>
      <c r="O68" s="57"/>
    </row>
    <row r="69" spans="1:15" ht="13.5" thickBot="1">
      <c r="A69" s="73"/>
      <c r="B69" s="72" t="str">
        <f>'[1]Boys U11'!I$5</f>
        <v>Witney</v>
      </c>
      <c r="C69" s="56" t="s">
        <v>46</v>
      </c>
      <c r="D69" s="96"/>
      <c r="E69" s="95"/>
      <c r="F69" s="95"/>
      <c r="G69" s="95"/>
      <c r="H69" s="95"/>
      <c r="I69" s="95"/>
      <c r="J69" s="95"/>
      <c r="K69" s="95"/>
      <c r="L69" s="124"/>
      <c r="M69" s="89">
        <f t="shared" si="1"/>
        <v>0</v>
      </c>
      <c r="N69" s="125" t="s">
        <v>89</v>
      </c>
      <c r="O69" s="126">
        <f>LARGE(M$66:M$73,1)</f>
        <v>59</v>
      </c>
    </row>
    <row r="70" spans="1:15" ht="13.5" thickBot="1">
      <c r="A70" s="73"/>
      <c r="B70" s="72" t="str">
        <f>'[1]Boys U11'!I$5</f>
        <v>Witney</v>
      </c>
      <c r="C70" s="56" t="s">
        <v>46</v>
      </c>
      <c r="D70" s="178"/>
      <c r="E70" s="95"/>
      <c r="F70" s="95"/>
      <c r="G70" s="95"/>
      <c r="H70" s="95"/>
      <c r="I70" s="95"/>
      <c r="J70" s="95"/>
      <c r="K70" s="95"/>
      <c r="L70" s="124"/>
      <c r="M70" s="71">
        <f t="shared" si="1"/>
        <v>0</v>
      </c>
      <c r="N70" s="127" t="s">
        <v>90</v>
      </c>
      <c r="O70" s="126">
        <f>LARGE(M$66:M$73,2)</f>
        <v>55</v>
      </c>
    </row>
    <row r="71" spans="1:15" ht="13.5" thickBot="1">
      <c r="A71" s="73"/>
      <c r="B71" s="72" t="str">
        <f>'[1]Boys U11'!I$5</f>
        <v>Witney</v>
      </c>
      <c r="C71" s="56" t="s">
        <v>46</v>
      </c>
      <c r="D71" s="178"/>
      <c r="E71" s="95"/>
      <c r="F71" s="95"/>
      <c r="G71" s="95"/>
      <c r="H71" s="95"/>
      <c r="I71" s="95"/>
      <c r="J71" s="95"/>
      <c r="K71" s="95"/>
      <c r="L71" s="124"/>
      <c r="M71" s="82">
        <f t="shared" si="1"/>
        <v>0</v>
      </c>
      <c r="N71" s="127" t="s">
        <v>91</v>
      </c>
      <c r="O71" s="126">
        <f>LARGE(M$66:M$73,3)</f>
        <v>47</v>
      </c>
    </row>
    <row r="72" spans="1:15" ht="13.5" thickBot="1">
      <c r="A72" s="66"/>
      <c r="B72" s="72" t="str">
        <f>'[1]Boys U11'!I$5</f>
        <v>Witney</v>
      </c>
      <c r="C72" s="56" t="s">
        <v>46</v>
      </c>
      <c r="D72" s="178"/>
      <c r="E72" s="51"/>
      <c r="F72" s="51"/>
      <c r="G72" s="51"/>
      <c r="H72" s="51"/>
      <c r="I72" s="95"/>
      <c r="J72" s="95"/>
      <c r="K72" s="95"/>
      <c r="L72" s="124"/>
      <c r="M72" s="82">
        <f t="shared" si="1"/>
        <v>0</v>
      </c>
      <c r="N72" s="127" t="s">
        <v>92</v>
      </c>
      <c r="O72" s="126">
        <f>LARGE(M$66:M$73,4)</f>
        <v>0</v>
      </c>
    </row>
    <row r="73" spans="1:15" ht="13.5" thickBot="1">
      <c r="A73" s="66"/>
      <c r="B73" s="72" t="str">
        <f>'[1]Boys U11'!I$5</f>
        <v>Witney</v>
      </c>
      <c r="C73" s="56" t="s">
        <v>46</v>
      </c>
      <c r="D73" s="178"/>
      <c r="E73" s="51"/>
      <c r="F73" s="51"/>
      <c r="G73" s="51"/>
      <c r="H73" s="51"/>
      <c r="I73" s="95"/>
      <c r="J73" s="95"/>
      <c r="K73" s="95"/>
      <c r="L73" s="124"/>
      <c r="M73" s="82">
        <f t="shared" si="1"/>
        <v>0</v>
      </c>
      <c r="N73" s="127" t="s">
        <v>44</v>
      </c>
      <c r="O73" s="128">
        <f>M74</f>
        <v>20</v>
      </c>
    </row>
    <row r="74" spans="1:15" ht="13.5" thickBot="1">
      <c r="A74" s="84" t="s">
        <v>44</v>
      </c>
      <c r="B74" s="72" t="str">
        <f>'[1]Boys U11'!I$5</f>
        <v>Witney</v>
      </c>
      <c r="C74" s="88" t="s">
        <v>46</v>
      </c>
      <c r="D74" s="151"/>
      <c r="E74" s="152"/>
      <c r="F74" s="151"/>
      <c r="G74" s="152"/>
      <c r="H74" s="151"/>
      <c r="I74" s="176"/>
      <c r="J74" s="158"/>
      <c r="K74" s="85">
        <v>20</v>
      </c>
      <c r="L74" s="134"/>
      <c r="M74" s="64">
        <f t="shared" si="1"/>
        <v>20</v>
      </c>
      <c r="N74" s="127" t="s">
        <v>45</v>
      </c>
      <c r="O74" s="128">
        <f>M75</f>
        <v>0</v>
      </c>
    </row>
    <row r="75" spans="1:15" ht="13.5" thickBot="1">
      <c r="A75" s="69" t="s">
        <v>45</v>
      </c>
      <c r="B75" s="72" t="str">
        <f>'[1]Boys U11'!I$5</f>
        <v>Witney</v>
      </c>
      <c r="C75" s="78" t="s">
        <v>46</v>
      </c>
      <c r="D75" s="135"/>
      <c r="E75" s="136"/>
      <c r="F75" s="135"/>
      <c r="G75" s="136"/>
      <c r="H75" s="135"/>
      <c r="I75" s="162"/>
      <c r="J75" s="138"/>
      <c r="K75" s="139"/>
      <c r="L75" s="140"/>
      <c r="M75" s="175">
        <f t="shared" si="1"/>
        <v>0</v>
      </c>
      <c r="N75" s="141" t="s">
        <v>50</v>
      </c>
      <c r="O75" s="142">
        <f>SUM(O69:O74)</f>
        <v>181</v>
      </c>
    </row>
    <row r="76" spans="1:15" ht="12.75">
      <c r="A76" s="74"/>
      <c r="B76" s="75"/>
      <c r="C76" s="75"/>
      <c r="D76" s="17"/>
      <c r="E76" s="17"/>
      <c r="F76" s="17"/>
      <c r="G76" s="17"/>
      <c r="H76" s="17"/>
      <c r="I76" s="17"/>
      <c r="J76" s="17"/>
      <c r="K76" s="17"/>
      <c r="L76" s="17"/>
      <c r="M76" s="76"/>
      <c r="N76" s="57"/>
      <c r="O76" s="57"/>
    </row>
    <row r="77" spans="1:15" ht="12.75">
      <c r="A77" s="74"/>
      <c r="B77" s="75"/>
      <c r="C77" s="75"/>
      <c r="D77" s="17"/>
      <c r="E77" s="17"/>
      <c r="F77" s="17"/>
      <c r="G77" s="17"/>
      <c r="H77" s="17"/>
      <c r="I77" s="17"/>
      <c r="J77" s="17"/>
      <c r="K77" s="17"/>
      <c r="L77" s="17"/>
      <c r="M77" s="76"/>
      <c r="N77" s="57"/>
      <c r="O77" s="57"/>
    </row>
    <row r="78" spans="1:15" ht="12.75">
      <c r="A78" s="74"/>
      <c r="B78" s="75"/>
      <c r="C78" s="75"/>
      <c r="D78" s="17"/>
      <c r="E78" s="17"/>
      <c r="F78" s="17"/>
      <c r="G78" s="17"/>
      <c r="H78" s="17"/>
      <c r="I78" s="17"/>
      <c r="J78" s="17"/>
      <c r="K78" s="17"/>
      <c r="L78" s="17"/>
      <c r="M78" s="76"/>
      <c r="N78" s="57"/>
      <c r="O78" s="57"/>
    </row>
    <row r="82" spans="1:13" ht="18">
      <c r="A82" s="61" t="str">
        <f>A2</f>
        <v>Venue</v>
      </c>
      <c r="B82" s="62" t="str">
        <f>D2</f>
        <v>Wantage Sports Centre</v>
      </c>
      <c r="C82" s="61"/>
      <c r="D82" s="48"/>
      <c r="I82" s="50" t="str">
        <f>'Boys U11'!H2</f>
        <v>Date - </v>
      </c>
      <c r="J82" s="46"/>
      <c r="K82" s="55" t="str">
        <f>K2</f>
        <v>10th February 2019</v>
      </c>
      <c r="L82" s="47"/>
      <c r="M82" s="47"/>
    </row>
    <row r="83" spans="1:14" ht="18.75" thickBot="1">
      <c r="A83" s="77" t="s">
        <v>37</v>
      </c>
      <c r="B83" s="46"/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57"/>
    </row>
    <row r="84" spans="1:15" ht="13.5" thickBot="1">
      <c r="A84" s="114" t="s">
        <v>38</v>
      </c>
      <c r="B84" s="115" t="s">
        <v>39</v>
      </c>
      <c r="C84" s="116" t="s">
        <v>40</v>
      </c>
      <c r="D84" s="117" t="s">
        <v>41</v>
      </c>
      <c r="E84" s="118" t="s">
        <v>42</v>
      </c>
      <c r="F84" s="119" t="s">
        <v>30</v>
      </c>
      <c r="G84" s="196" t="s">
        <v>65</v>
      </c>
      <c r="H84" s="119" t="s">
        <v>13</v>
      </c>
      <c r="I84" s="120" t="s">
        <v>26</v>
      </c>
      <c r="J84" s="179" t="s">
        <v>43</v>
      </c>
      <c r="K84" s="121" t="s">
        <v>44</v>
      </c>
      <c r="L84" s="121" t="s">
        <v>45</v>
      </c>
      <c r="M84" s="120" t="s">
        <v>8</v>
      </c>
      <c r="N84" s="57"/>
      <c r="O84" s="57"/>
    </row>
    <row r="85" spans="1:15" ht="13.5" thickBot="1">
      <c r="A85" s="86" t="s">
        <v>322</v>
      </c>
      <c r="B85" s="85" t="str">
        <f>'[1]Boys U11'!C$5</f>
        <v>Abingdon</v>
      </c>
      <c r="C85" s="80" t="s">
        <v>47</v>
      </c>
      <c r="D85" s="122"/>
      <c r="E85" s="112">
        <v>18</v>
      </c>
      <c r="F85" s="112"/>
      <c r="G85" s="112">
        <v>19</v>
      </c>
      <c r="H85" s="112"/>
      <c r="I85" s="112">
        <v>16</v>
      </c>
      <c r="J85" s="112"/>
      <c r="K85" s="112"/>
      <c r="L85" s="123"/>
      <c r="M85" s="71">
        <f>SUM(D85:L85)</f>
        <v>53</v>
      </c>
      <c r="N85" s="57"/>
      <c r="O85" s="57"/>
    </row>
    <row r="86" spans="1:15" ht="13.5" thickBot="1">
      <c r="A86" s="90"/>
      <c r="B86" s="85" t="str">
        <f>'[1]Boys U11'!C$5</f>
        <v>Abingdon</v>
      </c>
      <c r="C86" s="90" t="s">
        <v>47</v>
      </c>
      <c r="D86" s="96"/>
      <c r="E86" s="95"/>
      <c r="F86" s="95"/>
      <c r="G86" s="95"/>
      <c r="H86" s="95"/>
      <c r="I86" s="95"/>
      <c r="J86" s="95"/>
      <c r="K86" s="95"/>
      <c r="L86" s="124"/>
      <c r="M86" s="82">
        <f aca="true" t="shared" si="3" ref="M86:M92">SUM(D86:L86)</f>
        <v>0</v>
      </c>
      <c r="N86" s="57"/>
      <c r="O86" s="57"/>
    </row>
    <row r="87" spans="1:15" ht="13.5" thickBot="1">
      <c r="A87" s="86"/>
      <c r="B87" s="85" t="str">
        <f>'[1]Boys U11'!C$5</f>
        <v>Abingdon</v>
      </c>
      <c r="C87" s="90" t="s">
        <v>47</v>
      </c>
      <c r="D87" s="96"/>
      <c r="E87" s="95"/>
      <c r="F87" s="95"/>
      <c r="G87" s="95"/>
      <c r="H87" s="95"/>
      <c r="I87" s="95"/>
      <c r="J87" s="95"/>
      <c r="K87" s="95"/>
      <c r="L87" s="124"/>
      <c r="M87" s="71">
        <f t="shared" si="3"/>
        <v>0</v>
      </c>
      <c r="N87" s="57"/>
      <c r="O87" s="57"/>
    </row>
    <row r="88" spans="1:15" ht="13.5" thickBot="1">
      <c r="A88" s="90"/>
      <c r="B88" s="85" t="str">
        <f>'[1]Boys U11'!C$5</f>
        <v>Abingdon</v>
      </c>
      <c r="C88" s="90" t="s">
        <v>47</v>
      </c>
      <c r="D88" s="96"/>
      <c r="E88" s="95"/>
      <c r="F88" s="95"/>
      <c r="G88" s="95"/>
      <c r="H88" s="95"/>
      <c r="I88" s="95"/>
      <c r="J88" s="95"/>
      <c r="K88" s="95"/>
      <c r="L88" s="124"/>
      <c r="M88" s="82">
        <f t="shared" si="3"/>
        <v>0</v>
      </c>
      <c r="N88" s="125" t="s">
        <v>89</v>
      </c>
      <c r="O88" s="126">
        <f>LARGE(M$85:M$92,1)</f>
        <v>53</v>
      </c>
    </row>
    <row r="89" spans="1:15" ht="13.5" thickBot="1">
      <c r="A89" s="86"/>
      <c r="B89" s="85" t="str">
        <f>'[1]Boys U11'!C$5</f>
        <v>Abingdon</v>
      </c>
      <c r="C89" s="90" t="s">
        <v>47</v>
      </c>
      <c r="D89" s="96"/>
      <c r="E89" s="95"/>
      <c r="F89" s="95"/>
      <c r="G89" s="95"/>
      <c r="H89" s="95"/>
      <c r="I89" s="95"/>
      <c r="J89" s="95"/>
      <c r="K89" s="95"/>
      <c r="L89" s="124"/>
      <c r="M89" s="71">
        <f t="shared" si="3"/>
        <v>0</v>
      </c>
      <c r="N89" s="127" t="s">
        <v>90</v>
      </c>
      <c r="O89" s="126">
        <f>LARGE(M$85:M$92,2)</f>
        <v>0</v>
      </c>
    </row>
    <row r="90" spans="1:15" ht="13.5" thickBot="1">
      <c r="A90" s="90"/>
      <c r="B90" s="85" t="str">
        <f>'[1]Boys U11'!C$5</f>
        <v>Abingdon</v>
      </c>
      <c r="C90" s="90" t="s">
        <v>47</v>
      </c>
      <c r="D90" s="96"/>
      <c r="E90" s="95"/>
      <c r="F90" s="95"/>
      <c r="G90" s="95"/>
      <c r="H90" s="95"/>
      <c r="I90" s="95"/>
      <c r="J90" s="95"/>
      <c r="K90" s="95"/>
      <c r="L90" s="124"/>
      <c r="M90" s="82">
        <f t="shared" si="3"/>
        <v>0</v>
      </c>
      <c r="N90" s="127" t="s">
        <v>91</v>
      </c>
      <c r="O90" s="126">
        <f>LARGE(M$85:M$92,3)</f>
        <v>0</v>
      </c>
    </row>
    <row r="91" spans="1:15" ht="13.5" thickBot="1">
      <c r="A91" s="86"/>
      <c r="B91" s="85" t="str">
        <f>'[1]Boys U11'!C$5</f>
        <v>Abingdon</v>
      </c>
      <c r="C91" s="90" t="s">
        <v>47</v>
      </c>
      <c r="D91" s="96"/>
      <c r="E91" s="95"/>
      <c r="F91" s="95"/>
      <c r="G91" s="95"/>
      <c r="H91" s="95"/>
      <c r="I91" s="95"/>
      <c r="J91" s="95"/>
      <c r="K91" s="95"/>
      <c r="L91" s="124"/>
      <c r="M91" s="71">
        <f t="shared" si="3"/>
        <v>0</v>
      </c>
      <c r="N91" s="127" t="s">
        <v>92</v>
      </c>
      <c r="O91" s="126">
        <f>LARGE(M$85:M$92,4)</f>
        <v>0</v>
      </c>
    </row>
    <row r="92" spans="1:15" ht="13.5" thickBot="1">
      <c r="A92" s="90"/>
      <c r="B92" s="85" t="str">
        <f>'[1]Boys U11'!C$5</f>
        <v>Abingdon</v>
      </c>
      <c r="C92" s="90" t="s">
        <v>47</v>
      </c>
      <c r="D92" s="129"/>
      <c r="E92" s="97"/>
      <c r="F92" s="97"/>
      <c r="G92" s="97"/>
      <c r="H92" s="97"/>
      <c r="I92" s="97"/>
      <c r="J92" s="97"/>
      <c r="K92" s="97"/>
      <c r="L92" s="130"/>
      <c r="M92" s="82">
        <f t="shared" si="3"/>
        <v>0</v>
      </c>
      <c r="N92" s="127" t="s">
        <v>44</v>
      </c>
      <c r="O92" s="128">
        <f>M93</f>
        <v>0</v>
      </c>
    </row>
    <row r="93" spans="1:15" ht="13.5" thickBot="1">
      <c r="A93" s="84" t="s">
        <v>44</v>
      </c>
      <c r="B93" s="85" t="str">
        <f>'[1]Boys U11'!C$5</f>
        <v>Abingdon</v>
      </c>
      <c r="C93" s="90" t="s">
        <v>47</v>
      </c>
      <c r="D93" s="131"/>
      <c r="E93" s="132"/>
      <c r="F93" s="131"/>
      <c r="G93" s="132"/>
      <c r="H93" s="131"/>
      <c r="I93" s="133"/>
      <c r="J93" s="132"/>
      <c r="K93" s="85"/>
      <c r="L93" s="134"/>
      <c r="M93" s="64">
        <f>SUM(D93:L93)</f>
        <v>0</v>
      </c>
      <c r="N93" s="127" t="s">
        <v>45</v>
      </c>
      <c r="O93" s="128">
        <f>M94</f>
        <v>0</v>
      </c>
    </row>
    <row r="94" spans="1:15" ht="13.5" thickBot="1">
      <c r="A94" s="69" t="s">
        <v>45</v>
      </c>
      <c r="B94" s="85" t="str">
        <f>'[1]Boys U11'!C$5</f>
        <v>Abingdon</v>
      </c>
      <c r="C94" s="90" t="s">
        <v>47</v>
      </c>
      <c r="D94" s="135"/>
      <c r="E94" s="136"/>
      <c r="F94" s="135"/>
      <c r="G94" s="136"/>
      <c r="H94" s="135"/>
      <c r="I94" s="137"/>
      <c r="J94" s="138"/>
      <c r="K94" s="139"/>
      <c r="L94" s="140"/>
      <c r="M94" s="65">
        <f>SUM(D94:L94)</f>
        <v>0</v>
      </c>
      <c r="N94" s="141" t="s">
        <v>50</v>
      </c>
      <c r="O94" s="142">
        <f>SUM(O88:O93)</f>
        <v>53</v>
      </c>
    </row>
    <row r="95" spans="1:15" ht="13.5" thickBot="1">
      <c r="A95" s="79" t="s">
        <v>167</v>
      </c>
      <c r="B95" s="85" t="str">
        <f>'[1]Boys U11'!D$5</f>
        <v>Banbury</v>
      </c>
      <c r="C95" s="90" t="s">
        <v>47</v>
      </c>
      <c r="D95" s="143">
        <v>17</v>
      </c>
      <c r="E95" s="144"/>
      <c r="F95" s="144"/>
      <c r="G95" s="144">
        <v>18</v>
      </c>
      <c r="H95" s="144">
        <v>20</v>
      </c>
      <c r="I95" s="145"/>
      <c r="J95" s="145"/>
      <c r="K95" s="145"/>
      <c r="L95" s="126"/>
      <c r="M95" s="71">
        <f aca="true" t="shared" si="4" ref="M95:M114">SUM(D95:L95)</f>
        <v>55</v>
      </c>
      <c r="N95" s="57"/>
      <c r="O95" s="57"/>
    </row>
    <row r="96" spans="1:15" ht="13.5" thickBot="1">
      <c r="A96" s="73" t="s">
        <v>169</v>
      </c>
      <c r="B96" s="85" t="str">
        <f>'[1]Boys U11'!D$5</f>
        <v>Banbury</v>
      </c>
      <c r="C96" s="90" t="s">
        <v>47</v>
      </c>
      <c r="D96" s="146">
        <v>19</v>
      </c>
      <c r="E96" s="147"/>
      <c r="F96" s="147">
        <v>16</v>
      </c>
      <c r="G96" s="147"/>
      <c r="H96" s="147">
        <v>17</v>
      </c>
      <c r="I96" s="98"/>
      <c r="J96" s="98"/>
      <c r="K96" s="98"/>
      <c r="L96" s="128"/>
      <c r="M96" s="82">
        <f t="shared" si="4"/>
        <v>52</v>
      </c>
      <c r="N96" s="57"/>
      <c r="O96" s="57"/>
    </row>
    <row r="97" spans="1:18" ht="13.5" thickBot="1">
      <c r="A97" s="79" t="s">
        <v>170</v>
      </c>
      <c r="B97" s="85" t="str">
        <f>'[1]Boys U11'!D$5</f>
        <v>Banbury</v>
      </c>
      <c r="C97" s="90" t="s">
        <v>47</v>
      </c>
      <c r="D97" s="146">
        <v>20</v>
      </c>
      <c r="E97" s="147"/>
      <c r="F97" s="147">
        <v>19</v>
      </c>
      <c r="G97" s="147"/>
      <c r="H97" s="147">
        <v>17</v>
      </c>
      <c r="I97" s="98"/>
      <c r="J97" s="98"/>
      <c r="K97" s="98"/>
      <c r="L97" s="128"/>
      <c r="M97" s="71">
        <f t="shared" si="4"/>
        <v>56</v>
      </c>
      <c r="N97" s="57"/>
      <c r="O97" s="57"/>
      <c r="R97" s="53"/>
    </row>
    <row r="98" spans="1:15" ht="13.5" thickBot="1">
      <c r="A98" s="68"/>
      <c r="B98" s="85" t="str">
        <f>'[1]Boys U11'!D$5</f>
        <v>Banbury</v>
      </c>
      <c r="C98" s="90" t="s">
        <v>47</v>
      </c>
      <c r="D98" s="146"/>
      <c r="E98" s="147"/>
      <c r="F98" s="147"/>
      <c r="G98" s="147"/>
      <c r="H98" s="147"/>
      <c r="I98" s="98"/>
      <c r="J98" s="98"/>
      <c r="K98" s="98"/>
      <c r="L98" s="128"/>
      <c r="M98" s="82">
        <f t="shared" si="4"/>
        <v>0</v>
      </c>
      <c r="N98" s="125" t="s">
        <v>89</v>
      </c>
      <c r="O98" s="126">
        <f>LARGE(M$95:M$102,1)</f>
        <v>56</v>
      </c>
    </row>
    <row r="99" spans="1:15" ht="13.5" thickBot="1">
      <c r="A99" s="83"/>
      <c r="B99" s="85" t="str">
        <f>'[1]Boys U11'!D$5</f>
        <v>Banbury</v>
      </c>
      <c r="C99" s="90" t="s">
        <v>47</v>
      </c>
      <c r="D99" s="146"/>
      <c r="E99" s="147"/>
      <c r="F99" s="147"/>
      <c r="G99" s="147"/>
      <c r="H99" s="147"/>
      <c r="I99" s="98"/>
      <c r="J99" s="98"/>
      <c r="K99" s="98"/>
      <c r="L99" s="128"/>
      <c r="M99" s="71">
        <f t="shared" si="4"/>
        <v>0</v>
      </c>
      <c r="N99" s="127" t="s">
        <v>90</v>
      </c>
      <c r="O99" s="126">
        <f>LARGE(M$95:M$102,2)</f>
        <v>55</v>
      </c>
    </row>
    <row r="100" spans="1:15" ht="13.5" thickBot="1">
      <c r="A100" s="68"/>
      <c r="B100" s="85" t="str">
        <f>'[1]Boys U11'!D$5</f>
        <v>Banbury</v>
      </c>
      <c r="C100" s="90" t="s">
        <v>47</v>
      </c>
      <c r="D100" s="146"/>
      <c r="E100" s="147"/>
      <c r="F100" s="147"/>
      <c r="G100" s="147"/>
      <c r="H100" s="147"/>
      <c r="I100" s="98"/>
      <c r="J100" s="98"/>
      <c r="K100" s="98"/>
      <c r="L100" s="128"/>
      <c r="M100" s="82">
        <f t="shared" si="4"/>
        <v>0</v>
      </c>
      <c r="N100" s="127" t="s">
        <v>91</v>
      </c>
      <c r="O100" s="126">
        <f>LARGE(M$95:M$102,3)</f>
        <v>52</v>
      </c>
    </row>
    <row r="101" spans="1:15" ht="13.5" thickBot="1">
      <c r="A101" s="83"/>
      <c r="B101" s="85" t="str">
        <f>'[1]Boys U11'!D$5</f>
        <v>Banbury</v>
      </c>
      <c r="C101" s="90" t="s">
        <v>47</v>
      </c>
      <c r="D101" s="146"/>
      <c r="E101" s="147"/>
      <c r="F101" s="147"/>
      <c r="G101" s="147"/>
      <c r="H101" s="147"/>
      <c r="I101" s="98"/>
      <c r="J101" s="98"/>
      <c r="K101" s="98"/>
      <c r="L101" s="128"/>
      <c r="M101" s="71">
        <f t="shared" si="4"/>
        <v>0</v>
      </c>
      <c r="N101" s="127" t="s">
        <v>92</v>
      </c>
      <c r="O101" s="126">
        <f>LARGE(M$95:M$102,4)</f>
        <v>0</v>
      </c>
    </row>
    <row r="102" spans="1:15" ht="13.5" thickBot="1">
      <c r="A102" s="68"/>
      <c r="B102" s="85" t="str">
        <f>'[1]Boys U11'!D$5</f>
        <v>Banbury</v>
      </c>
      <c r="C102" s="90" t="s">
        <v>47</v>
      </c>
      <c r="D102" s="148"/>
      <c r="E102" s="149"/>
      <c r="F102" s="149"/>
      <c r="G102" s="149"/>
      <c r="H102" s="149"/>
      <c r="I102" s="150"/>
      <c r="J102" s="150"/>
      <c r="K102" s="150"/>
      <c r="L102" s="142"/>
      <c r="M102" s="82">
        <f t="shared" si="4"/>
        <v>0</v>
      </c>
      <c r="N102" s="127" t="s">
        <v>44</v>
      </c>
      <c r="O102" s="128">
        <f>M103</f>
        <v>20</v>
      </c>
    </row>
    <row r="103" spans="1:15" ht="13.5" thickBot="1">
      <c r="A103" s="84" t="s">
        <v>44</v>
      </c>
      <c r="B103" s="85" t="str">
        <f>'[1]Boys U11'!D$5</f>
        <v>Banbury</v>
      </c>
      <c r="C103" s="90" t="s">
        <v>47</v>
      </c>
      <c r="D103" s="151"/>
      <c r="E103" s="152"/>
      <c r="F103" s="151"/>
      <c r="G103" s="152"/>
      <c r="H103" s="151"/>
      <c r="I103" s="133"/>
      <c r="J103" s="132"/>
      <c r="K103" s="85">
        <v>20</v>
      </c>
      <c r="L103" s="134"/>
      <c r="M103" s="64">
        <f t="shared" si="4"/>
        <v>20</v>
      </c>
      <c r="N103" s="127" t="s">
        <v>45</v>
      </c>
      <c r="O103" s="128">
        <f>M104</f>
        <v>0</v>
      </c>
    </row>
    <row r="104" spans="1:15" ht="13.5" thickBot="1">
      <c r="A104" s="69" t="s">
        <v>45</v>
      </c>
      <c r="B104" s="85" t="str">
        <f>'[1]Boys U11'!D$5</f>
        <v>Banbury</v>
      </c>
      <c r="C104" s="90" t="s">
        <v>47</v>
      </c>
      <c r="D104" s="135"/>
      <c r="E104" s="136"/>
      <c r="F104" s="135"/>
      <c r="G104" s="136"/>
      <c r="H104" s="135"/>
      <c r="I104" s="137"/>
      <c r="J104" s="138"/>
      <c r="K104" s="139"/>
      <c r="L104" s="140"/>
      <c r="M104" s="65">
        <f t="shared" si="4"/>
        <v>0</v>
      </c>
      <c r="N104" s="141" t="s">
        <v>50</v>
      </c>
      <c r="O104" s="142">
        <f>SUM(O98:O103)</f>
        <v>183</v>
      </c>
    </row>
    <row r="105" spans="1:15" ht="13.5" thickBot="1">
      <c r="A105" s="79" t="s">
        <v>290</v>
      </c>
      <c r="B105" s="85" t="str">
        <f>'[1]Boys U11'!E$5</f>
        <v>Bicester</v>
      </c>
      <c r="C105" s="90" t="s">
        <v>47</v>
      </c>
      <c r="D105" s="143">
        <v>19</v>
      </c>
      <c r="E105" s="144"/>
      <c r="F105" s="144">
        <v>20</v>
      </c>
      <c r="G105" s="144"/>
      <c r="H105" s="144"/>
      <c r="I105" s="145">
        <v>19</v>
      </c>
      <c r="J105" s="145"/>
      <c r="K105" s="145"/>
      <c r="L105" s="126"/>
      <c r="M105" s="71">
        <f t="shared" si="4"/>
        <v>58</v>
      </c>
      <c r="N105" s="57"/>
      <c r="O105" s="57"/>
    </row>
    <row r="106" spans="1:15" ht="13.5" thickBot="1">
      <c r="A106" s="73" t="s">
        <v>292</v>
      </c>
      <c r="B106" s="85" t="str">
        <f>'[1]Boys U11'!E$5</f>
        <v>Bicester</v>
      </c>
      <c r="C106" s="90" t="s">
        <v>47</v>
      </c>
      <c r="D106" s="146">
        <v>13</v>
      </c>
      <c r="E106" s="147"/>
      <c r="F106" s="147">
        <v>15</v>
      </c>
      <c r="G106" s="147"/>
      <c r="H106" s="147"/>
      <c r="I106" s="98">
        <v>20</v>
      </c>
      <c r="J106" s="98"/>
      <c r="K106" s="98"/>
      <c r="L106" s="128"/>
      <c r="M106" s="82">
        <f t="shared" si="4"/>
        <v>48</v>
      </c>
      <c r="N106" s="57"/>
      <c r="O106" s="57"/>
    </row>
    <row r="107" spans="1:15" ht="13.5" thickBot="1">
      <c r="A107" s="73" t="s">
        <v>293</v>
      </c>
      <c r="B107" s="85" t="str">
        <f>'[1]Boys U11'!E$5</f>
        <v>Bicester</v>
      </c>
      <c r="C107" s="90" t="s">
        <v>47</v>
      </c>
      <c r="D107" s="146">
        <v>10</v>
      </c>
      <c r="E107" s="147"/>
      <c r="F107" s="147"/>
      <c r="G107" s="147">
        <v>16</v>
      </c>
      <c r="H107" s="147"/>
      <c r="I107" s="98">
        <v>14</v>
      </c>
      <c r="J107" s="98"/>
      <c r="K107" s="98"/>
      <c r="L107" s="128"/>
      <c r="M107" s="82">
        <f t="shared" si="4"/>
        <v>40</v>
      </c>
      <c r="N107" s="57"/>
      <c r="O107" s="57"/>
    </row>
    <row r="108" spans="1:15" ht="13.5" thickBot="1">
      <c r="A108" s="79"/>
      <c r="B108" s="85" t="str">
        <f>'[1]Boys U11'!E$5</f>
        <v>Bicester</v>
      </c>
      <c r="C108" s="90" t="s">
        <v>47</v>
      </c>
      <c r="D108" s="146"/>
      <c r="E108" s="147"/>
      <c r="F108" s="147"/>
      <c r="G108" s="147"/>
      <c r="H108" s="147"/>
      <c r="I108" s="98"/>
      <c r="J108" s="98"/>
      <c r="K108" s="98"/>
      <c r="L108" s="128"/>
      <c r="M108" s="71">
        <f t="shared" si="4"/>
        <v>0</v>
      </c>
      <c r="N108" s="125" t="s">
        <v>89</v>
      </c>
      <c r="O108" s="126">
        <f>LARGE(M$105:M$112,1)</f>
        <v>58</v>
      </c>
    </row>
    <row r="109" spans="1:15" ht="13.5" thickBot="1">
      <c r="A109" s="68"/>
      <c r="B109" s="85" t="str">
        <f>'[1]Boys U11'!E$5</f>
        <v>Bicester</v>
      </c>
      <c r="C109" s="90" t="s">
        <v>47</v>
      </c>
      <c r="D109" s="146"/>
      <c r="E109" s="147"/>
      <c r="F109" s="147"/>
      <c r="G109" s="147"/>
      <c r="H109" s="147"/>
      <c r="I109" s="98"/>
      <c r="J109" s="98"/>
      <c r="K109" s="98"/>
      <c r="L109" s="128"/>
      <c r="M109" s="82">
        <f t="shared" si="4"/>
        <v>0</v>
      </c>
      <c r="N109" s="127" t="s">
        <v>90</v>
      </c>
      <c r="O109" s="126">
        <f>LARGE(M$105:M$112,2)</f>
        <v>48</v>
      </c>
    </row>
    <row r="110" spans="1:15" ht="13.5" thickBot="1">
      <c r="A110" s="83"/>
      <c r="B110" s="85" t="str">
        <f>'[1]Boys U11'!E$5</f>
        <v>Bicester</v>
      </c>
      <c r="C110" s="90" t="s">
        <v>47</v>
      </c>
      <c r="D110" s="146"/>
      <c r="E110" s="147"/>
      <c r="F110" s="147"/>
      <c r="G110" s="147"/>
      <c r="H110" s="147"/>
      <c r="I110" s="98"/>
      <c r="J110" s="98"/>
      <c r="K110" s="98"/>
      <c r="L110" s="128"/>
      <c r="M110" s="71">
        <f t="shared" si="4"/>
        <v>0</v>
      </c>
      <c r="N110" s="127" t="s">
        <v>91</v>
      </c>
      <c r="O110" s="126">
        <f>LARGE(M$105:M$112,3)</f>
        <v>40</v>
      </c>
    </row>
    <row r="111" spans="1:15" ht="13.5" thickBot="1">
      <c r="A111" s="68"/>
      <c r="B111" s="85" t="str">
        <f>'[1]Boys U11'!E$5</f>
        <v>Bicester</v>
      </c>
      <c r="C111" s="90" t="s">
        <v>47</v>
      </c>
      <c r="D111" s="146"/>
      <c r="E111" s="147"/>
      <c r="F111" s="147"/>
      <c r="G111" s="147"/>
      <c r="H111" s="147"/>
      <c r="I111" s="98"/>
      <c r="J111" s="98"/>
      <c r="K111" s="98"/>
      <c r="L111" s="128"/>
      <c r="M111" s="82">
        <f t="shared" si="4"/>
        <v>0</v>
      </c>
      <c r="N111" s="127" t="s">
        <v>92</v>
      </c>
      <c r="O111" s="126">
        <f>LARGE(M$105:M$112,4)</f>
        <v>0</v>
      </c>
    </row>
    <row r="112" spans="1:15" ht="13.5" thickBot="1">
      <c r="A112" s="70"/>
      <c r="B112" s="85" t="str">
        <f>'[1]Boys U11'!E$5</f>
        <v>Bicester</v>
      </c>
      <c r="C112" s="90" t="s">
        <v>47</v>
      </c>
      <c r="D112" s="146"/>
      <c r="E112" s="147"/>
      <c r="F112" s="147"/>
      <c r="G112" s="147"/>
      <c r="H112" s="147"/>
      <c r="I112" s="98"/>
      <c r="J112" s="98"/>
      <c r="K112" s="98"/>
      <c r="L112" s="128"/>
      <c r="M112" s="82">
        <f t="shared" si="4"/>
        <v>0</v>
      </c>
      <c r="N112" s="127" t="s">
        <v>44</v>
      </c>
      <c r="O112" s="128">
        <f>M113</f>
        <v>17</v>
      </c>
    </row>
    <row r="113" spans="1:15" ht="13.5" thickBot="1">
      <c r="A113" s="153" t="s">
        <v>44</v>
      </c>
      <c r="B113" s="85" t="str">
        <f>'[1]Boys U11'!E$5</f>
        <v>Bicester</v>
      </c>
      <c r="C113" s="90" t="s">
        <v>47</v>
      </c>
      <c r="D113" s="180"/>
      <c r="E113" s="155"/>
      <c r="F113" s="156"/>
      <c r="G113" s="155"/>
      <c r="H113" s="156"/>
      <c r="I113" s="157"/>
      <c r="J113" s="158"/>
      <c r="K113" s="63">
        <v>17</v>
      </c>
      <c r="L113" s="159"/>
      <c r="M113" s="89">
        <f t="shared" si="4"/>
        <v>17</v>
      </c>
      <c r="N113" s="127" t="s">
        <v>45</v>
      </c>
      <c r="O113" s="128">
        <f>M114</f>
        <v>0</v>
      </c>
    </row>
    <row r="114" spans="1:15" ht="13.5" thickBot="1">
      <c r="A114" s="160" t="s">
        <v>45</v>
      </c>
      <c r="B114" s="85" t="str">
        <f>'[1]Boys U11'!E$5</f>
        <v>Bicester</v>
      </c>
      <c r="C114" s="90" t="s">
        <v>47</v>
      </c>
      <c r="D114" s="181"/>
      <c r="E114" s="136"/>
      <c r="F114" s="135"/>
      <c r="G114" s="136"/>
      <c r="H114" s="135"/>
      <c r="I114" s="162"/>
      <c r="J114" s="138"/>
      <c r="K114" s="139"/>
      <c r="L114" s="52"/>
      <c r="M114" s="65">
        <f t="shared" si="4"/>
        <v>0</v>
      </c>
      <c r="N114" s="141" t="s">
        <v>50</v>
      </c>
      <c r="O114" s="142">
        <f>SUM(O108:O113)</f>
        <v>163</v>
      </c>
    </row>
    <row r="115" spans="1:15" ht="13.5" thickBot="1">
      <c r="A115" s="101"/>
      <c r="B115" s="85" t="str">
        <f>'[1]Boys U11'!F$5</f>
        <v>Oxford</v>
      </c>
      <c r="C115" s="90" t="s">
        <v>47</v>
      </c>
      <c r="D115" s="143"/>
      <c r="E115" s="144"/>
      <c r="F115" s="144"/>
      <c r="G115" s="144"/>
      <c r="H115" s="144"/>
      <c r="I115" s="145"/>
      <c r="J115" s="145"/>
      <c r="K115" s="145"/>
      <c r="L115" s="126"/>
      <c r="M115" s="71">
        <f>SUM(D115:L115)</f>
        <v>0</v>
      </c>
      <c r="N115" s="57"/>
      <c r="O115" s="57"/>
    </row>
    <row r="116" spans="1:15" ht="13.5" thickBot="1">
      <c r="A116" s="100"/>
      <c r="B116" s="85" t="str">
        <f>'[1]Boys U11'!F$5</f>
        <v>Oxford</v>
      </c>
      <c r="C116" s="90" t="s">
        <v>47</v>
      </c>
      <c r="D116" s="146"/>
      <c r="E116" s="147"/>
      <c r="F116" s="147"/>
      <c r="G116" s="147"/>
      <c r="H116" s="147"/>
      <c r="I116" s="98"/>
      <c r="J116" s="98"/>
      <c r="K116" s="98"/>
      <c r="L116" s="128"/>
      <c r="M116" s="82">
        <f aca="true" t="shared" si="5" ref="M116:M142">SUM(D116:L116)</f>
        <v>0</v>
      </c>
      <c r="N116" s="57"/>
      <c r="O116" s="57"/>
    </row>
    <row r="117" spans="1:15" ht="13.5" thickBot="1">
      <c r="A117" s="101"/>
      <c r="B117" s="85" t="str">
        <f>'[1]Boys U11'!F$5</f>
        <v>Oxford</v>
      </c>
      <c r="C117" s="90" t="s">
        <v>47</v>
      </c>
      <c r="D117" s="146"/>
      <c r="E117" s="147"/>
      <c r="F117" s="147"/>
      <c r="G117" s="147"/>
      <c r="H117" s="147"/>
      <c r="I117" s="98"/>
      <c r="J117" s="98"/>
      <c r="K117" s="98"/>
      <c r="L117" s="128"/>
      <c r="M117" s="71">
        <f t="shared" si="5"/>
        <v>0</v>
      </c>
      <c r="N117" s="57"/>
      <c r="O117" s="57"/>
    </row>
    <row r="118" spans="1:15" ht="13.5" thickBot="1">
      <c r="A118" s="164"/>
      <c r="B118" s="85" t="str">
        <f>'[1]Boys U11'!F$5</f>
        <v>Oxford</v>
      </c>
      <c r="C118" s="90" t="s">
        <v>47</v>
      </c>
      <c r="D118" s="146"/>
      <c r="E118" s="147"/>
      <c r="F118" s="147"/>
      <c r="G118" s="147"/>
      <c r="H118" s="147"/>
      <c r="I118" s="98"/>
      <c r="J118" s="98"/>
      <c r="K118" s="98"/>
      <c r="L118" s="128"/>
      <c r="M118" s="82">
        <f t="shared" si="5"/>
        <v>0</v>
      </c>
      <c r="N118" s="125" t="s">
        <v>89</v>
      </c>
      <c r="O118" s="126">
        <f>LARGE(M$115:M$122,1)</f>
        <v>0</v>
      </c>
    </row>
    <row r="119" spans="1:15" ht="13.5" thickBot="1">
      <c r="A119" s="165"/>
      <c r="B119" s="85" t="str">
        <f>'[1]Boys U11'!F$5</f>
        <v>Oxford</v>
      </c>
      <c r="C119" s="90" t="s">
        <v>47</v>
      </c>
      <c r="D119" s="146"/>
      <c r="E119" s="147"/>
      <c r="F119" s="147"/>
      <c r="G119" s="147"/>
      <c r="H119" s="147"/>
      <c r="I119" s="98"/>
      <c r="J119" s="98"/>
      <c r="K119" s="98"/>
      <c r="L119" s="128"/>
      <c r="M119" s="71">
        <f t="shared" si="5"/>
        <v>0</v>
      </c>
      <c r="N119" s="127" t="s">
        <v>90</v>
      </c>
      <c r="O119" s="126">
        <f>LARGE(M$115:M$122,2)</f>
        <v>0</v>
      </c>
    </row>
    <row r="120" spans="1:15" ht="13.5" thickBot="1">
      <c r="A120" s="164"/>
      <c r="B120" s="85" t="str">
        <f>'[1]Boys U11'!F$5</f>
        <v>Oxford</v>
      </c>
      <c r="C120" s="90" t="s">
        <v>47</v>
      </c>
      <c r="D120" s="146"/>
      <c r="E120" s="147"/>
      <c r="F120" s="147"/>
      <c r="G120" s="147"/>
      <c r="H120" s="147"/>
      <c r="I120" s="98"/>
      <c r="J120" s="98"/>
      <c r="K120" s="98"/>
      <c r="L120" s="128"/>
      <c r="M120" s="82">
        <f t="shared" si="5"/>
        <v>0</v>
      </c>
      <c r="N120" s="127" t="s">
        <v>91</v>
      </c>
      <c r="O120" s="126">
        <f>LARGE(M$115:M$122,3)</f>
        <v>0</v>
      </c>
    </row>
    <row r="121" spans="1:15" ht="13.5" thickBot="1">
      <c r="A121" s="165"/>
      <c r="B121" s="85" t="str">
        <f>'[1]Boys U11'!F$5</f>
        <v>Oxford</v>
      </c>
      <c r="C121" s="90" t="s">
        <v>47</v>
      </c>
      <c r="D121" s="146"/>
      <c r="E121" s="147"/>
      <c r="F121" s="147"/>
      <c r="G121" s="147"/>
      <c r="H121" s="147"/>
      <c r="I121" s="98"/>
      <c r="J121" s="98"/>
      <c r="K121" s="98"/>
      <c r="L121" s="128"/>
      <c r="M121" s="71">
        <f t="shared" si="5"/>
        <v>0</v>
      </c>
      <c r="N121" s="127" t="s">
        <v>92</v>
      </c>
      <c r="O121" s="126">
        <f>LARGE(M$115:M$122,4)</f>
        <v>0</v>
      </c>
    </row>
    <row r="122" spans="1:15" ht="13.5" thickBot="1">
      <c r="A122" s="164"/>
      <c r="B122" s="85" t="str">
        <f>'[1]Boys U11'!F$5</f>
        <v>Oxford</v>
      </c>
      <c r="C122" s="90" t="s">
        <v>47</v>
      </c>
      <c r="D122" s="146"/>
      <c r="E122" s="147"/>
      <c r="F122" s="147"/>
      <c r="G122" s="147"/>
      <c r="H122" s="147"/>
      <c r="I122" s="98"/>
      <c r="J122" s="98"/>
      <c r="K122" s="98"/>
      <c r="L122" s="128"/>
      <c r="M122" s="82">
        <f t="shared" si="5"/>
        <v>0</v>
      </c>
      <c r="N122" s="127" t="s">
        <v>44</v>
      </c>
      <c r="O122" s="128">
        <f>M123</f>
        <v>0</v>
      </c>
    </row>
    <row r="123" spans="1:15" ht="13.5" thickBot="1">
      <c r="A123" s="166" t="s">
        <v>44</v>
      </c>
      <c r="B123" s="85" t="str">
        <f>'[1]Boys U11'!F$5</f>
        <v>Oxford</v>
      </c>
      <c r="C123" s="90" t="s">
        <v>47</v>
      </c>
      <c r="D123" s="180"/>
      <c r="E123" s="155"/>
      <c r="F123" s="156"/>
      <c r="G123" s="155"/>
      <c r="H123" s="156"/>
      <c r="I123" s="157"/>
      <c r="J123" s="158"/>
      <c r="K123" s="63"/>
      <c r="L123" s="167"/>
      <c r="M123" s="71">
        <f t="shared" si="5"/>
        <v>0</v>
      </c>
      <c r="N123" s="127" t="s">
        <v>45</v>
      </c>
      <c r="O123" s="128">
        <f>M124</f>
        <v>0</v>
      </c>
    </row>
    <row r="124" spans="1:15" ht="13.5" thickBot="1">
      <c r="A124" s="168" t="s">
        <v>45</v>
      </c>
      <c r="B124" s="85" t="str">
        <f>'[1]Boys U11'!F$5</f>
        <v>Oxford</v>
      </c>
      <c r="C124" s="90" t="s">
        <v>47</v>
      </c>
      <c r="D124" s="182"/>
      <c r="E124" s="170"/>
      <c r="F124" s="171"/>
      <c r="G124" s="170"/>
      <c r="H124" s="171"/>
      <c r="I124" s="172"/>
      <c r="J124" s="173"/>
      <c r="K124" s="174"/>
      <c r="L124" s="106"/>
      <c r="M124" s="175">
        <f t="shared" si="5"/>
        <v>0</v>
      </c>
      <c r="N124" s="141" t="s">
        <v>50</v>
      </c>
      <c r="O124" s="142">
        <f>SUM(O118:O123)</f>
        <v>0</v>
      </c>
    </row>
    <row r="125" spans="1:15" ht="13.5" thickBot="1">
      <c r="A125" s="79" t="s">
        <v>175</v>
      </c>
      <c r="B125" s="85" t="str">
        <f>'[1]Boys U11'!G$5</f>
        <v>Radley</v>
      </c>
      <c r="C125" s="90" t="s">
        <v>47</v>
      </c>
      <c r="D125" s="143">
        <v>15</v>
      </c>
      <c r="E125" s="144"/>
      <c r="F125" s="144"/>
      <c r="G125" s="144">
        <v>20</v>
      </c>
      <c r="H125" s="144"/>
      <c r="I125" s="145">
        <v>18</v>
      </c>
      <c r="J125" s="145"/>
      <c r="K125" s="145"/>
      <c r="L125" s="126"/>
      <c r="M125" s="71">
        <f t="shared" si="5"/>
        <v>53</v>
      </c>
      <c r="N125" s="57"/>
      <c r="O125" s="57"/>
    </row>
    <row r="126" spans="1:15" ht="13.5" thickBot="1">
      <c r="A126" s="73" t="s">
        <v>177</v>
      </c>
      <c r="B126" s="85" t="str">
        <f>'[1]Boys U11'!G$5</f>
        <v>Radley</v>
      </c>
      <c r="C126" s="90" t="s">
        <v>47</v>
      </c>
      <c r="D126" s="146">
        <v>17</v>
      </c>
      <c r="E126" s="147"/>
      <c r="F126" s="147"/>
      <c r="G126" s="147">
        <v>18</v>
      </c>
      <c r="H126" s="147">
        <v>11</v>
      </c>
      <c r="I126" s="98"/>
      <c r="J126" s="98"/>
      <c r="K126" s="98"/>
      <c r="L126" s="128"/>
      <c r="M126" s="82">
        <f t="shared" si="5"/>
        <v>46</v>
      </c>
      <c r="N126" s="57"/>
      <c r="O126" s="57"/>
    </row>
    <row r="127" spans="1:15" ht="13.5" thickBot="1">
      <c r="A127" s="79" t="s">
        <v>178</v>
      </c>
      <c r="B127" s="85" t="str">
        <f>'[1]Boys U11'!G$5</f>
        <v>Radley</v>
      </c>
      <c r="C127" s="90" t="s">
        <v>47</v>
      </c>
      <c r="D127" s="146"/>
      <c r="E127" s="147">
        <v>16</v>
      </c>
      <c r="F127" s="147">
        <v>11</v>
      </c>
      <c r="G127" s="147"/>
      <c r="H127" s="147"/>
      <c r="I127" s="98">
        <v>15</v>
      </c>
      <c r="J127" s="98"/>
      <c r="K127" s="98"/>
      <c r="L127" s="128"/>
      <c r="M127" s="71">
        <f t="shared" si="5"/>
        <v>42</v>
      </c>
      <c r="N127" s="57"/>
      <c r="O127" s="57"/>
    </row>
    <row r="128" spans="1:15" ht="13.5" thickBot="1">
      <c r="A128" s="73"/>
      <c r="B128" s="85" t="str">
        <f>'[1]Boys U11'!G$5</f>
        <v>Radley</v>
      </c>
      <c r="C128" s="90" t="s">
        <v>47</v>
      </c>
      <c r="D128" s="146"/>
      <c r="E128" s="147"/>
      <c r="F128" s="147"/>
      <c r="G128" s="147"/>
      <c r="H128" s="147"/>
      <c r="I128" s="98"/>
      <c r="J128" s="98"/>
      <c r="K128" s="98"/>
      <c r="L128" s="128"/>
      <c r="M128" s="82">
        <f t="shared" si="5"/>
        <v>0</v>
      </c>
      <c r="N128" s="125" t="s">
        <v>89</v>
      </c>
      <c r="O128" s="126">
        <f>LARGE(M$125:M$132,1)</f>
        <v>53</v>
      </c>
    </row>
    <row r="129" spans="1:15" ht="13.5" thickBot="1">
      <c r="A129" s="83"/>
      <c r="B129" s="85" t="str">
        <f>'[1]Boys U11'!G$5</f>
        <v>Radley</v>
      </c>
      <c r="C129" s="90" t="s">
        <v>47</v>
      </c>
      <c r="D129" s="146"/>
      <c r="E129" s="147"/>
      <c r="F129" s="147"/>
      <c r="G129" s="147"/>
      <c r="H129" s="147"/>
      <c r="I129" s="98"/>
      <c r="J129" s="98"/>
      <c r="K129" s="98"/>
      <c r="L129" s="128"/>
      <c r="M129" s="71">
        <f t="shared" si="5"/>
        <v>0</v>
      </c>
      <c r="N129" s="127" t="s">
        <v>90</v>
      </c>
      <c r="O129" s="126">
        <f>LARGE(M$125:M$132,2)</f>
        <v>46</v>
      </c>
    </row>
    <row r="130" spans="1:15" ht="13.5" thickBot="1">
      <c r="A130" s="68"/>
      <c r="B130" s="85" t="str">
        <f>'[1]Boys U11'!G$5</f>
        <v>Radley</v>
      </c>
      <c r="C130" s="90" t="s">
        <v>47</v>
      </c>
      <c r="D130" s="146"/>
      <c r="E130" s="147"/>
      <c r="F130" s="147"/>
      <c r="G130" s="147"/>
      <c r="H130" s="147"/>
      <c r="I130" s="98"/>
      <c r="J130" s="98"/>
      <c r="K130" s="98"/>
      <c r="L130" s="128"/>
      <c r="M130" s="82">
        <f t="shared" si="5"/>
        <v>0</v>
      </c>
      <c r="N130" s="127" t="s">
        <v>91</v>
      </c>
      <c r="O130" s="126">
        <f>LARGE(M$125:M$132,3)</f>
        <v>42</v>
      </c>
    </row>
    <row r="131" spans="1:15" ht="13.5" thickBot="1">
      <c r="A131" s="83"/>
      <c r="B131" s="85" t="str">
        <f>'[1]Boys U11'!G$5</f>
        <v>Radley</v>
      </c>
      <c r="C131" s="90" t="s">
        <v>47</v>
      </c>
      <c r="D131" s="146"/>
      <c r="E131" s="147"/>
      <c r="F131" s="147"/>
      <c r="G131" s="147"/>
      <c r="H131" s="147"/>
      <c r="I131" s="98"/>
      <c r="J131" s="98"/>
      <c r="K131" s="98"/>
      <c r="L131" s="128"/>
      <c r="M131" s="71">
        <f t="shared" si="5"/>
        <v>0</v>
      </c>
      <c r="N131" s="127" t="s">
        <v>92</v>
      </c>
      <c r="O131" s="126">
        <f>LARGE(M$125:M$132,4)</f>
        <v>0</v>
      </c>
    </row>
    <row r="132" spans="1:15" ht="13.5" thickBot="1">
      <c r="A132" s="68"/>
      <c r="B132" s="85" t="str">
        <f>'[1]Boys U11'!G$5</f>
        <v>Radley</v>
      </c>
      <c r="C132" s="90" t="s">
        <v>47</v>
      </c>
      <c r="D132" s="146"/>
      <c r="E132" s="147"/>
      <c r="F132" s="147"/>
      <c r="G132" s="147"/>
      <c r="H132" s="147"/>
      <c r="I132" s="98"/>
      <c r="J132" s="98"/>
      <c r="K132" s="98"/>
      <c r="L132" s="128"/>
      <c r="M132" s="82">
        <f t="shared" si="5"/>
        <v>0</v>
      </c>
      <c r="N132" s="127" t="s">
        <v>44</v>
      </c>
      <c r="O132" s="128">
        <f>M133</f>
        <v>18</v>
      </c>
    </row>
    <row r="133" spans="1:15" ht="13.5" thickBot="1">
      <c r="A133" s="84" t="s">
        <v>44</v>
      </c>
      <c r="B133" s="85" t="str">
        <f>'[1]Boys U11'!G$5</f>
        <v>Radley</v>
      </c>
      <c r="C133" s="90" t="s">
        <v>47</v>
      </c>
      <c r="D133" s="151"/>
      <c r="E133" s="152"/>
      <c r="F133" s="151"/>
      <c r="G133" s="152"/>
      <c r="H133" s="151"/>
      <c r="I133" s="176"/>
      <c r="J133" s="158"/>
      <c r="K133" s="85">
        <v>18</v>
      </c>
      <c r="L133" s="134"/>
      <c r="M133" s="64">
        <f t="shared" si="5"/>
        <v>18</v>
      </c>
      <c r="N133" s="127" t="s">
        <v>45</v>
      </c>
      <c r="O133" s="128">
        <f>M134</f>
        <v>0</v>
      </c>
    </row>
    <row r="134" spans="1:15" ht="13.5" thickBot="1">
      <c r="A134" s="69" t="s">
        <v>45</v>
      </c>
      <c r="B134" s="85" t="str">
        <f>'[1]Boys U11'!G$5</f>
        <v>Radley</v>
      </c>
      <c r="C134" s="90" t="s">
        <v>47</v>
      </c>
      <c r="D134" s="135"/>
      <c r="E134" s="136"/>
      <c r="F134" s="135"/>
      <c r="G134" s="136"/>
      <c r="H134" s="135"/>
      <c r="I134" s="162"/>
      <c r="J134" s="138"/>
      <c r="K134" s="139"/>
      <c r="L134" s="140"/>
      <c r="M134" s="175">
        <f t="shared" si="5"/>
        <v>0</v>
      </c>
      <c r="N134" s="141" t="s">
        <v>50</v>
      </c>
      <c r="O134" s="142">
        <f>SUM(O128:O133)</f>
        <v>159</v>
      </c>
    </row>
    <row r="135" spans="1:15" ht="13.5" thickBot="1">
      <c r="A135" s="79"/>
      <c r="B135" s="85" t="str">
        <f>'[1]Boys U11'!H$5</f>
        <v>White Horse</v>
      </c>
      <c r="C135" s="90" t="s">
        <v>47</v>
      </c>
      <c r="D135" s="143"/>
      <c r="E135" s="144"/>
      <c r="F135" s="144"/>
      <c r="G135" s="144"/>
      <c r="H135" s="144"/>
      <c r="I135" s="145"/>
      <c r="J135" s="145"/>
      <c r="K135" s="145"/>
      <c r="L135" s="126"/>
      <c r="M135" s="107">
        <f t="shared" si="5"/>
        <v>0</v>
      </c>
      <c r="N135" s="57"/>
      <c r="O135" s="57"/>
    </row>
    <row r="136" spans="1:15" ht="13.5" thickBot="1">
      <c r="A136" s="73"/>
      <c r="B136" s="85" t="str">
        <f>'[1]Boys U11'!H$5</f>
        <v>White Horse</v>
      </c>
      <c r="C136" s="90" t="s">
        <v>47</v>
      </c>
      <c r="D136" s="146"/>
      <c r="E136" s="147"/>
      <c r="F136" s="147"/>
      <c r="G136" s="147"/>
      <c r="H136" s="147"/>
      <c r="I136" s="98"/>
      <c r="J136" s="98"/>
      <c r="K136" s="98"/>
      <c r="L136" s="128"/>
      <c r="M136" s="82">
        <f t="shared" si="5"/>
        <v>0</v>
      </c>
      <c r="N136" s="57"/>
      <c r="O136" s="57"/>
    </row>
    <row r="137" spans="1:15" ht="13.5" thickBot="1">
      <c r="A137" s="79"/>
      <c r="B137" s="85" t="str">
        <f>'[1]Boys U11'!H$5</f>
        <v>White Horse</v>
      </c>
      <c r="C137" s="90" t="s">
        <v>47</v>
      </c>
      <c r="D137" s="146"/>
      <c r="E137" s="147"/>
      <c r="F137" s="147"/>
      <c r="G137" s="147"/>
      <c r="H137" s="147"/>
      <c r="I137" s="98"/>
      <c r="J137" s="98"/>
      <c r="K137" s="98"/>
      <c r="L137" s="128"/>
      <c r="M137" s="71">
        <f t="shared" si="5"/>
        <v>0</v>
      </c>
      <c r="N137" s="57"/>
      <c r="O137" s="57"/>
    </row>
    <row r="138" spans="1:15" ht="13.5" thickBot="1">
      <c r="A138" s="73"/>
      <c r="B138" s="85" t="str">
        <f>'[1]Boys U11'!H$5</f>
        <v>White Horse</v>
      </c>
      <c r="C138" s="90" t="s">
        <v>47</v>
      </c>
      <c r="D138" s="146"/>
      <c r="E138" s="147"/>
      <c r="F138" s="147"/>
      <c r="G138" s="147"/>
      <c r="H138" s="147"/>
      <c r="I138" s="98"/>
      <c r="J138" s="98"/>
      <c r="K138" s="98"/>
      <c r="L138" s="128"/>
      <c r="M138" s="82">
        <f t="shared" si="5"/>
        <v>0</v>
      </c>
      <c r="N138" s="125" t="s">
        <v>89</v>
      </c>
      <c r="O138" s="126">
        <f>LARGE(M$135:M$142,1)</f>
        <v>0</v>
      </c>
    </row>
    <row r="139" spans="1:15" ht="13.5" thickBot="1">
      <c r="A139" s="79"/>
      <c r="B139" s="85" t="str">
        <f>'[1]Boys U11'!H$5</f>
        <v>White Horse</v>
      </c>
      <c r="C139" s="90" t="s">
        <v>47</v>
      </c>
      <c r="D139" s="146"/>
      <c r="E139" s="147"/>
      <c r="F139" s="147"/>
      <c r="G139" s="147"/>
      <c r="H139" s="147"/>
      <c r="I139" s="98"/>
      <c r="J139" s="98"/>
      <c r="K139" s="98"/>
      <c r="L139" s="128"/>
      <c r="M139" s="71">
        <f t="shared" si="5"/>
        <v>0</v>
      </c>
      <c r="N139" s="127" t="s">
        <v>90</v>
      </c>
      <c r="O139" s="126">
        <f>LARGE(M$135:M$142,2)</f>
        <v>0</v>
      </c>
    </row>
    <row r="140" spans="1:15" ht="13.5" thickBot="1">
      <c r="A140" s="68"/>
      <c r="B140" s="85" t="str">
        <f>'[1]Boys U11'!H$5</f>
        <v>White Horse</v>
      </c>
      <c r="C140" s="90" t="s">
        <v>47</v>
      </c>
      <c r="D140" s="146"/>
      <c r="E140" s="147"/>
      <c r="F140" s="147"/>
      <c r="G140" s="147"/>
      <c r="H140" s="147"/>
      <c r="I140" s="98"/>
      <c r="J140" s="98"/>
      <c r="K140" s="98"/>
      <c r="L140" s="128"/>
      <c r="M140" s="82">
        <f t="shared" si="5"/>
        <v>0</v>
      </c>
      <c r="N140" s="127" t="s">
        <v>91</v>
      </c>
      <c r="O140" s="126">
        <f>LARGE(M$135:M$142,3)</f>
        <v>0</v>
      </c>
    </row>
    <row r="141" spans="1:15" ht="13.5" thickBot="1">
      <c r="A141" s="83"/>
      <c r="B141" s="85" t="str">
        <f>'[1]Boys U11'!H$5</f>
        <v>White Horse</v>
      </c>
      <c r="C141" s="90" t="s">
        <v>47</v>
      </c>
      <c r="D141" s="146"/>
      <c r="E141" s="147"/>
      <c r="F141" s="147"/>
      <c r="G141" s="147"/>
      <c r="H141" s="147"/>
      <c r="I141" s="98"/>
      <c r="J141" s="98"/>
      <c r="K141" s="98"/>
      <c r="L141" s="128"/>
      <c r="M141" s="71">
        <f t="shared" si="5"/>
        <v>0</v>
      </c>
      <c r="N141" s="127" t="s">
        <v>92</v>
      </c>
      <c r="O141" s="126">
        <f>LARGE(M$135:M$142,4)</f>
        <v>0</v>
      </c>
    </row>
    <row r="142" spans="1:15" ht="13.5" thickBot="1">
      <c r="A142" s="68"/>
      <c r="B142" s="85" t="str">
        <f>'[1]Boys U11'!H$5</f>
        <v>White Horse</v>
      </c>
      <c r="C142" s="90" t="s">
        <v>47</v>
      </c>
      <c r="D142" s="146"/>
      <c r="E142" s="147"/>
      <c r="F142" s="147"/>
      <c r="G142" s="147"/>
      <c r="H142" s="147"/>
      <c r="I142" s="98"/>
      <c r="J142" s="98"/>
      <c r="K142" s="98"/>
      <c r="L142" s="128"/>
      <c r="M142" s="82">
        <f t="shared" si="5"/>
        <v>0</v>
      </c>
      <c r="N142" s="127" t="s">
        <v>44</v>
      </c>
      <c r="O142" s="128">
        <f>M143</f>
        <v>0</v>
      </c>
    </row>
    <row r="143" spans="1:15" ht="13.5" thickBot="1">
      <c r="A143" s="84" t="s">
        <v>44</v>
      </c>
      <c r="B143" s="85" t="str">
        <f>'[1]Boys U11'!H$5</f>
        <v>White Horse</v>
      </c>
      <c r="C143" s="90" t="s">
        <v>47</v>
      </c>
      <c r="D143" s="151"/>
      <c r="E143" s="152"/>
      <c r="F143" s="151"/>
      <c r="G143" s="152"/>
      <c r="H143" s="151"/>
      <c r="I143" s="176"/>
      <c r="J143" s="158"/>
      <c r="K143" s="85"/>
      <c r="L143" s="134"/>
      <c r="M143" s="64">
        <f>SUM(D143:L143)</f>
        <v>0</v>
      </c>
      <c r="N143" s="127" t="s">
        <v>45</v>
      </c>
      <c r="O143" s="128">
        <f>M144</f>
        <v>0</v>
      </c>
    </row>
    <row r="144" spans="1:15" ht="13.5" thickBot="1">
      <c r="A144" s="69" t="s">
        <v>45</v>
      </c>
      <c r="B144" s="85" t="str">
        <f>'[1]Boys U11'!H$5</f>
        <v>White Horse</v>
      </c>
      <c r="C144" s="90" t="s">
        <v>47</v>
      </c>
      <c r="D144" s="135"/>
      <c r="E144" s="136"/>
      <c r="F144" s="135"/>
      <c r="G144" s="136"/>
      <c r="H144" s="135"/>
      <c r="I144" s="162"/>
      <c r="J144" s="138"/>
      <c r="K144" s="139"/>
      <c r="L144" s="140"/>
      <c r="M144" s="65">
        <f>SUM(D144:L144)</f>
        <v>0</v>
      </c>
      <c r="N144" s="141" t="s">
        <v>50</v>
      </c>
      <c r="O144" s="142">
        <f>SUM(O138:O143)</f>
        <v>0</v>
      </c>
    </row>
    <row r="145" spans="1:15" ht="13.5" thickBot="1">
      <c r="A145" s="72" t="s">
        <v>189</v>
      </c>
      <c r="B145" s="72" t="s">
        <v>5</v>
      </c>
      <c r="C145" s="90" t="s">
        <v>47</v>
      </c>
      <c r="D145" s="122"/>
      <c r="E145" s="112">
        <v>19</v>
      </c>
      <c r="F145" s="112">
        <v>18</v>
      </c>
      <c r="G145" s="177"/>
      <c r="H145" s="112">
        <v>19</v>
      </c>
      <c r="I145" s="112"/>
      <c r="J145" s="112"/>
      <c r="K145" s="112"/>
      <c r="L145" s="123"/>
      <c r="M145" s="89">
        <f aca="true" t="shared" si="6" ref="M145:M155">SUM(D145:L145)</f>
        <v>56</v>
      </c>
      <c r="N145" s="57"/>
      <c r="O145" s="57"/>
    </row>
    <row r="146" spans="1:15" ht="13.5" thickBot="1">
      <c r="A146" s="66" t="s">
        <v>187</v>
      </c>
      <c r="B146" s="72" t="str">
        <f>'[1]Boys U11'!I$5</f>
        <v>Witney</v>
      </c>
      <c r="C146" s="90" t="s">
        <v>47</v>
      </c>
      <c r="D146" s="184"/>
      <c r="E146" s="185">
        <v>17</v>
      </c>
      <c r="F146" s="185">
        <v>12</v>
      </c>
      <c r="G146" s="186"/>
      <c r="H146" s="185">
        <v>14</v>
      </c>
      <c r="I146" s="185"/>
      <c r="J146" s="185"/>
      <c r="K146" s="185"/>
      <c r="L146" s="187"/>
      <c r="M146" s="89">
        <f t="shared" si="6"/>
        <v>43</v>
      </c>
      <c r="N146" s="57"/>
      <c r="O146" s="57"/>
    </row>
    <row r="147" spans="1:15" ht="13.5" thickBot="1">
      <c r="A147" s="73" t="s">
        <v>179</v>
      </c>
      <c r="B147" s="72" t="str">
        <f>'[1]Boys U11'!I$5</f>
        <v>Witney</v>
      </c>
      <c r="C147" s="90" t="s">
        <v>47</v>
      </c>
      <c r="D147" s="96">
        <v>14</v>
      </c>
      <c r="E147" s="51"/>
      <c r="F147" s="95">
        <v>14</v>
      </c>
      <c r="G147" s="95"/>
      <c r="H147" s="95"/>
      <c r="I147" s="95">
        <v>17</v>
      </c>
      <c r="J147" s="95"/>
      <c r="K147" s="95"/>
      <c r="L147" s="124"/>
      <c r="M147" s="89">
        <f t="shared" si="6"/>
        <v>45</v>
      </c>
      <c r="N147" s="57"/>
      <c r="O147" s="57"/>
    </row>
    <row r="148" spans="1:15" ht="13.5" thickBot="1">
      <c r="A148" s="73" t="s">
        <v>188</v>
      </c>
      <c r="B148" s="72" t="str">
        <f>'[1]Boys U11'!I$5</f>
        <v>Witney</v>
      </c>
      <c r="C148" s="90" t="s">
        <v>47</v>
      </c>
      <c r="D148" s="96"/>
      <c r="E148" s="95">
        <v>20</v>
      </c>
      <c r="F148" s="95">
        <v>17</v>
      </c>
      <c r="G148" s="95"/>
      <c r="H148" s="95">
        <v>19</v>
      </c>
      <c r="I148" s="95"/>
      <c r="J148" s="95"/>
      <c r="K148" s="95"/>
      <c r="L148" s="124"/>
      <c r="M148" s="89">
        <f t="shared" si="6"/>
        <v>56</v>
      </c>
      <c r="N148" s="57"/>
      <c r="O148" s="57"/>
    </row>
    <row r="149" spans="1:15" ht="13.5" thickBot="1">
      <c r="A149" s="73" t="s">
        <v>181</v>
      </c>
      <c r="B149" s="72" t="str">
        <f>'[1]Boys U11'!I$5</f>
        <v>Witney</v>
      </c>
      <c r="C149" s="90" t="s">
        <v>47</v>
      </c>
      <c r="D149" s="96">
        <v>12</v>
      </c>
      <c r="E149" s="95"/>
      <c r="F149" s="95">
        <v>13</v>
      </c>
      <c r="G149" s="95"/>
      <c r="H149" s="95">
        <v>15</v>
      </c>
      <c r="I149" s="95"/>
      <c r="J149" s="95"/>
      <c r="K149" s="95"/>
      <c r="L149" s="124"/>
      <c r="M149" s="89">
        <f t="shared" si="6"/>
        <v>40</v>
      </c>
      <c r="N149" s="125" t="s">
        <v>89</v>
      </c>
      <c r="O149" s="126">
        <f>LARGE(M$145:M$153,1)</f>
        <v>56</v>
      </c>
    </row>
    <row r="150" spans="1:15" ht="13.5" thickBot="1">
      <c r="A150" s="73" t="s">
        <v>182</v>
      </c>
      <c r="B150" s="72" t="str">
        <f>'[1]Boys U11'!I$5</f>
        <v>Witney</v>
      </c>
      <c r="C150" s="90" t="s">
        <v>47</v>
      </c>
      <c r="D150" s="178"/>
      <c r="E150" s="95">
        <v>15</v>
      </c>
      <c r="F150" s="95"/>
      <c r="G150" s="95">
        <v>17</v>
      </c>
      <c r="H150" s="95">
        <v>13</v>
      </c>
      <c r="I150" s="95"/>
      <c r="J150" s="95"/>
      <c r="K150" s="95"/>
      <c r="L150" s="124"/>
      <c r="M150" s="71">
        <f t="shared" si="6"/>
        <v>45</v>
      </c>
      <c r="N150" s="127" t="s">
        <v>90</v>
      </c>
      <c r="O150" s="126">
        <f>LARGE(M$145:M$153,2)</f>
        <v>56</v>
      </c>
    </row>
    <row r="151" spans="1:15" ht="13.5" thickBot="1">
      <c r="A151" s="73" t="s">
        <v>183</v>
      </c>
      <c r="B151" s="72" t="str">
        <f>'[1]Boys U11'!I$5</f>
        <v>Witney</v>
      </c>
      <c r="C151" s="90" t="s">
        <v>47</v>
      </c>
      <c r="D151" s="96">
        <v>11</v>
      </c>
      <c r="E151" s="95"/>
      <c r="F151" s="95">
        <v>10</v>
      </c>
      <c r="G151" s="95"/>
      <c r="H151" s="95">
        <v>12</v>
      </c>
      <c r="I151" s="95"/>
      <c r="J151" s="95"/>
      <c r="K151" s="95"/>
      <c r="L151" s="124"/>
      <c r="M151" s="82">
        <f t="shared" si="6"/>
        <v>33</v>
      </c>
      <c r="N151" s="127" t="s">
        <v>91</v>
      </c>
      <c r="O151" s="126">
        <f>LARGE(M$145:M$153,3)</f>
        <v>45</v>
      </c>
    </row>
    <row r="152" spans="1:15" ht="13.5" thickBot="1">
      <c r="A152" s="66"/>
      <c r="B152" s="72" t="str">
        <f>'[1]Boys U11'!I$5</f>
        <v>Witney</v>
      </c>
      <c r="C152" s="90" t="s">
        <v>47</v>
      </c>
      <c r="D152" s="178"/>
      <c r="E152" s="51"/>
      <c r="F152" s="51"/>
      <c r="G152" s="51"/>
      <c r="H152" s="51"/>
      <c r="I152" s="95"/>
      <c r="J152" s="95"/>
      <c r="K152" s="95"/>
      <c r="L152" s="124"/>
      <c r="M152" s="82">
        <f t="shared" si="6"/>
        <v>0</v>
      </c>
      <c r="N152" s="127" t="s">
        <v>92</v>
      </c>
      <c r="O152" s="126">
        <f>LARGE(M$145:M$153,4)</f>
        <v>45</v>
      </c>
    </row>
    <row r="153" spans="1:15" ht="13.5" thickBot="1">
      <c r="A153" s="66"/>
      <c r="B153" s="72" t="str">
        <f>'[1]Boys U11'!I$5</f>
        <v>Witney</v>
      </c>
      <c r="C153" s="90" t="s">
        <v>47</v>
      </c>
      <c r="D153" s="178"/>
      <c r="E153" s="51"/>
      <c r="F153" s="51"/>
      <c r="G153" s="51"/>
      <c r="H153" s="51"/>
      <c r="I153" s="95"/>
      <c r="J153" s="95"/>
      <c r="K153" s="95"/>
      <c r="L153" s="124"/>
      <c r="M153" s="82">
        <f t="shared" si="6"/>
        <v>0</v>
      </c>
      <c r="N153" s="127" t="s">
        <v>44</v>
      </c>
      <c r="O153" s="128">
        <f>M154</f>
        <v>19</v>
      </c>
    </row>
    <row r="154" spans="1:15" ht="13.5" thickBot="1">
      <c r="A154" s="84" t="s">
        <v>44</v>
      </c>
      <c r="B154" s="72" t="str">
        <f>'[1]Boys U11'!I$5</f>
        <v>Witney</v>
      </c>
      <c r="C154" s="90" t="s">
        <v>47</v>
      </c>
      <c r="D154" s="151"/>
      <c r="E154" s="152"/>
      <c r="F154" s="151"/>
      <c r="G154" s="152"/>
      <c r="H154" s="151"/>
      <c r="I154" s="176"/>
      <c r="J154" s="158"/>
      <c r="K154" s="85">
        <v>19</v>
      </c>
      <c r="L154" s="134"/>
      <c r="M154" s="64">
        <f t="shared" si="6"/>
        <v>19</v>
      </c>
      <c r="N154" s="127" t="s">
        <v>45</v>
      </c>
      <c r="O154" s="128">
        <f>M155</f>
        <v>20</v>
      </c>
    </row>
    <row r="155" spans="1:15" ht="13.5" thickBot="1">
      <c r="A155" s="69" t="s">
        <v>45</v>
      </c>
      <c r="B155" s="72" t="str">
        <f>'[1]Boys U11'!I$5</f>
        <v>Witney</v>
      </c>
      <c r="C155" s="81" t="s">
        <v>47</v>
      </c>
      <c r="D155" s="135"/>
      <c r="E155" s="136"/>
      <c r="F155" s="135"/>
      <c r="G155" s="136"/>
      <c r="H155" s="135"/>
      <c r="I155" s="162"/>
      <c r="J155" s="138"/>
      <c r="K155" s="139"/>
      <c r="L155" s="140">
        <v>20</v>
      </c>
      <c r="M155" s="175">
        <f t="shared" si="6"/>
        <v>20</v>
      </c>
      <c r="N155" s="141" t="s">
        <v>50</v>
      </c>
      <c r="O155" s="142">
        <f>SUM(O149:O154)</f>
        <v>241</v>
      </c>
    </row>
    <row r="156" spans="14:15" ht="12.75">
      <c r="N156" s="49"/>
      <c r="O156" s="49"/>
    </row>
    <row r="157" spans="14:15" ht="12.75">
      <c r="N157" s="49"/>
      <c r="O157" s="49"/>
    </row>
    <row r="158" spans="14:15" ht="12.75">
      <c r="N158" s="49"/>
      <c r="O158" s="49"/>
    </row>
    <row r="159" spans="14:15" ht="12.75">
      <c r="N159" s="49"/>
      <c r="O159" s="49"/>
    </row>
    <row r="160" spans="14:15" ht="12.75">
      <c r="N160" s="49"/>
      <c r="O160" s="49"/>
    </row>
    <row r="161" spans="14:15" ht="12.75">
      <c r="N161" s="49"/>
      <c r="O161" s="49"/>
    </row>
    <row r="162" spans="14:15" ht="12.75">
      <c r="N162" s="49"/>
      <c r="O162" s="49"/>
    </row>
    <row r="163" spans="14:15" ht="12.75">
      <c r="N163" s="49"/>
      <c r="O163" s="49"/>
    </row>
    <row r="164" spans="14:15" ht="12.75">
      <c r="N164" s="49"/>
      <c r="O164" s="49"/>
    </row>
    <row r="165" spans="14:15" ht="12.75">
      <c r="N165" s="49"/>
      <c r="O165" s="49"/>
    </row>
    <row r="166" spans="14:15" ht="12.75">
      <c r="N166" s="49"/>
      <c r="O166" s="49"/>
    </row>
    <row r="167" spans="14:15" ht="12.75">
      <c r="N167" s="49"/>
      <c r="O167" s="49"/>
    </row>
    <row r="168" spans="14:15" ht="12.75">
      <c r="N168" s="49"/>
      <c r="O168" s="49"/>
    </row>
  </sheetData>
  <sheetProtection/>
  <mergeCells count="1">
    <mergeCell ref="D2:H2"/>
  </mergeCells>
  <printOptions/>
  <pageMargins left="0.96" right="0.75" top="0.73" bottom="1" header="0.73" footer="0.5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2.140625" style="0" customWidth="1"/>
    <col min="6" max="6" width="12.421875" style="0" bestFit="1" customWidth="1"/>
    <col min="10" max="10" width="12.57421875" style="0" bestFit="1" customWidth="1"/>
    <col min="15" max="15" width="12.421875" style="0" bestFit="1" customWidth="1"/>
  </cols>
  <sheetData>
    <row r="1" spans="1:2" ht="27.75">
      <c r="A1" s="188" t="s">
        <v>190</v>
      </c>
      <c r="B1" s="188"/>
    </row>
    <row r="3" spans="1:17" ht="18">
      <c r="A3" s="206" t="s">
        <v>191</v>
      </c>
      <c r="B3" s="206"/>
      <c r="C3" s="202"/>
      <c r="F3" s="206" t="s">
        <v>192</v>
      </c>
      <c r="G3" s="206"/>
      <c r="H3" s="206"/>
      <c r="J3" s="206" t="s">
        <v>194</v>
      </c>
      <c r="K3" s="206"/>
      <c r="L3" s="202"/>
      <c r="O3" s="206" t="s">
        <v>195</v>
      </c>
      <c r="P3" s="206"/>
      <c r="Q3" s="206"/>
    </row>
    <row r="5" spans="1:17" ht="12.75">
      <c r="A5" s="35" t="s">
        <v>268</v>
      </c>
      <c r="B5" s="35" t="s">
        <v>291</v>
      </c>
      <c r="C5">
        <v>1.71</v>
      </c>
      <c r="F5" s="35" t="s">
        <v>263</v>
      </c>
      <c r="G5" s="35" t="s">
        <v>291</v>
      </c>
      <c r="H5">
        <v>1.74</v>
      </c>
      <c r="J5" s="35" t="s">
        <v>239</v>
      </c>
      <c r="K5" s="35" t="s">
        <v>251</v>
      </c>
      <c r="L5">
        <v>54</v>
      </c>
      <c r="O5" s="35" t="s">
        <v>112</v>
      </c>
      <c r="P5" s="35" t="s">
        <v>176</v>
      </c>
      <c r="Q5">
        <v>45</v>
      </c>
    </row>
    <row r="6" spans="1:17" ht="12.75">
      <c r="A6" s="35" t="s">
        <v>222</v>
      </c>
      <c r="B6" s="35" t="s">
        <v>252</v>
      </c>
      <c r="C6">
        <v>1.68</v>
      </c>
      <c r="F6" s="35" t="s">
        <v>100</v>
      </c>
      <c r="G6" s="35" t="s">
        <v>193</v>
      </c>
      <c r="H6">
        <v>1.62</v>
      </c>
      <c r="J6" s="35" t="s">
        <v>267</v>
      </c>
      <c r="K6" s="35" t="s">
        <v>291</v>
      </c>
      <c r="L6">
        <v>53</v>
      </c>
      <c r="O6" s="35" t="s">
        <v>300</v>
      </c>
      <c r="P6" s="35" t="s">
        <v>180</v>
      </c>
      <c r="Q6">
        <v>45</v>
      </c>
    </row>
    <row r="7" spans="1:17" ht="12.75">
      <c r="A7" s="35" t="s">
        <v>297</v>
      </c>
      <c r="B7" s="35" t="s">
        <v>176</v>
      </c>
      <c r="C7">
        <v>1.62</v>
      </c>
      <c r="F7" s="35" t="s">
        <v>200</v>
      </c>
      <c r="G7" s="35" t="s">
        <v>193</v>
      </c>
      <c r="H7">
        <v>1.58</v>
      </c>
      <c r="J7" s="35" t="s">
        <v>233</v>
      </c>
      <c r="K7" s="35" t="s">
        <v>251</v>
      </c>
      <c r="L7">
        <v>51</v>
      </c>
      <c r="O7" s="35" t="s">
        <v>116</v>
      </c>
      <c r="P7" s="35" t="s">
        <v>180</v>
      </c>
      <c r="Q7">
        <v>43</v>
      </c>
    </row>
    <row r="8" spans="1:17" ht="12.75">
      <c r="A8" s="35" t="s">
        <v>272</v>
      </c>
      <c r="B8" s="35" t="s">
        <v>291</v>
      </c>
      <c r="C8">
        <v>1.62</v>
      </c>
      <c r="F8" s="35" t="s">
        <v>208</v>
      </c>
      <c r="G8" s="35" t="s">
        <v>251</v>
      </c>
      <c r="H8">
        <v>1.56</v>
      </c>
      <c r="J8" s="35" t="s">
        <v>232</v>
      </c>
      <c r="K8" s="35" t="s">
        <v>251</v>
      </c>
      <c r="L8">
        <v>51</v>
      </c>
      <c r="O8" s="35" t="s">
        <v>102</v>
      </c>
      <c r="P8" s="35" t="s">
        <v>193</v>
      </c>
      <c r="Q8">
        <v>42</v>
      </c>
    </row>
    <row r="9" spans="1:17" ht="12.75">
      <c r="A9" s="35" t="s">
        <v>273</v>
      </c>
      <c r="B9" s="35" t="s">
        <v>291</v>
      </c>
      <c r="C9">
        <v>1.57</v>
      </c>
      <c r="F9" s="35" t="s">
        <v>209</v>
      </c>
      <c r="G9" s="35" t="s">
        <v>251</v>
      </c>
      <c r="H9">
        <v>1.53</v>
      </c>
      <c r="J9" s="35" t="s">
        <v>128</v>
      </c>
      <c r="K9" s="35" t="s">
        <v>176</v>
      </c>
      <c r="L9">
        <v>50</v>
      </c>
      <c r="O9" s="35" t="s">
        <v>105</v>
      </c>
      <c r="P9" s="35" t="s">
        <v>193</v>
      </c>
      <c r="Q9">
        <v>42</v>
      </c>
    </row>
    <row r="10" spans="1:17" ht="12.75">
      <c r="A10" s="35" t="s">
        <v>125</v>
      </c>
      <c r="B10" s="35" t="s">
        <v>176</v>
      </c>
      <c r="C10">
        <v>1.56</v>
      </c>
      <c r="F10" s="35" t="s">
        <v>264</v>
      </c>
      <c r="G10" s="35" t="s">
        <v>291</v>
      </c>
      <c r="H10">
        <v>1.51</v>
      </c>
      <c r="J10" s="35" t="s">
        <v>269</v>
      </c>
      <c r="K10" s="35" t="s">
        <v>291</v>
      </c>
      <c r="L10">
        <v>50</v>
      </c>
      <c r="O10" s="35" t="s">
        <v>299</v>
      </c>
      <c r="P10" s="35" t="s">
        <v>180</v>
      </c>
      <c r="Q10">
        <v>41</v>
      </c>
    </row>
    <row r="11" spans="1:17" ht="12.75">
      <c r="A11" s="35" t="s">
        <v>236</v>
      </c>
      <c r="B11" s="35" t="s">
        <v>251</v>
      </c>
      <c r="C11">
        <v>1.56</v>
      </c>
      <c r="F11" s="35" t="s">
        <v>113</v>
      </c>
      <c r="G11" s="35" t="s">
        <v>180</v>
      </c>
      <c r="H11">
        <v>1.45</v>
      </c>
      <c r="J11" s="35" t="s">
        <v>132</v>
      </c>
      <c r="K11" s="35" t="s">
        <v>176</v>
      </c>
      <c r="L11">
        <v>46</v>
      </c>
      <c r="O11" s="35" t="s">
        <v>212</v>
      </c>
      <c r="P11" s="35" t="s">
        <v>251</v>
      </c>
      <c r="Q11">
        <v>40</v>
      </c>
    </row>
    <row r="12" spans="1:17" ht="12.75">
      <c r="A12" s="35" t="s">
        <v>128</v>
      </c>
      <c r="B12" s="35" t="s">
        <v>176</v>
      </c>
      <c r="C12">
        <v>1.52</v>
      </c>
      <c r="F12" s="35" t="s">
        <v>104</v>
      </c>
      <c r="G12" s="35" t="s">
        <v>193</v>
      </c>
      <c r="H12" s="35">
        <v>1.44</v>
      </c>
      <c r="J12" s="35" t="s">
        <v>255</v>
      </c>
      <c r="K12" s="35" t="s">
        <v>252</v>
      </c>
      <c r="L12">
        <v>45</v>
      </c>
      <c r="O12" s="35" t="s">
        <v>211</v>
      </c>
      <c r="P12" s="35" t="s">
        <v>251</v>
      </c>
      <c r="Q12">
        <v>37</v>
      </c>
    </row>
    <row r="13" spans="1:17" ht="12.75">
      <c r="A13" s="35" t="s">
        <v>122</v>
      </c>
      <c r="B13" s="35" t="s">
        <v>180</v>
      </c>
      <c r="C13">
        <v>1.43</v>
      </c>
      <c r="F13" s="35" t="s">
        <v>103</v>
      </c>
      <c r="G13" s="35" t="s">
        <v>193</v>
      </c>
      <c r="H13" s="35">
        <v>1.43</v>
      </c>
      <c r="J13" s="35" t="s">
        <v>254</v>
      </c>
      <c r="K13" s="35" t="s">
        <v>252</v>
      </c>
      <c r="L13">
        <v>42</v>
      </c>
      <c r="O13" s="35" t="s">
        <v>253</v>
      </c>
      <c r="P13" s="35" t="s">
        <v>252</v>
      </c>
      <c r="Q13">
        <v>37</v>
      </c>
    </row>
    <row r="14" spans="1:17" ht="12.75">
      <c r="A14" s="35" t="s">
        <v>121</v>
      </c>
      <c r="B14" s="35" t="s">
        <v>180</v>
      </c>
      <c r="C14">
        <v>1.43</v>
      </c>
      <c r="F14" s="35" t="s">
        <v>218</v>
      </c>
      <c r="G14" s="35" t="s">
        <v>252</v>
      </c>
      <c r="H14">
        <v>1.43</v>
      </c>
      <c r="J14" s="35" t="s">
        <v>231</v>
      </c>
      <c r="K14" s="35" t="s">
        <v>252</v>
      </c>
      <c r="L14">
        <v>42</v>
      </c>
      <c r="O14" s="35" t="s">
        <v>213</v>
      </c>
      <c r="P14" s="35" t="s">
        <v>251</v>
      </c>
      <c r="Q14">
        <v>30</v>
      </c>
    </row>
    <row r="15" spans="1:17" ht="12.75">
      <c r="A15" s="35" t="s">
        <v>237</v>
      </c>
      <c r="B15" s="35" t="s">
        <v>251</v>
      </c>
      <c r="C15">
        <v>1.41</v>
      </c>
      <c r="F15" s="35" t="s">
        <v>265</v>
      </c>
      <c r="G15" s="35" t="s">
        <v>291</v>
      </c>
      <c r="H15">
        <v>1.42</v>
      </c>
      <c r="J15" s="35" t="s">
        <v>222</v>
      </c>
      <c r="K15" s="35" t="s">
        <v>252</v>
      </c>
      <c r="L15">
        <v>40</v>
      </c>
      <c r="O15" s="35" t="s">
        <v>296</v>
      </c>
      <c r="P15" s="35" t="s">
        <v>291</v>
      </c>
      <c r="Q15">
        <v>30</v>
      </c>
    </row>
    <row r="16" spans="1:16" ht="12.75">
      <c r="A16" s="35" t="s">
        <v>259</v>
      </c>
      <c r="B16" s="35" t="s">
        <v>252</v>
      </c>
      <c r="C16">
        <v>1.41</v>
      </c>
      <c r="F16" s="35" t="s">
        <v>260</v>
      </c>
      <c r="G16" s="35" t="s">
        <v>252</v>
      </c>
      <c r="H16">
        <v>1.41</v>
      </c>
      <c r="J16" s="35" t="s">
        <v>297</v>
      </c>
      <c r="K16" s="35" t="s">
        <v>176</v>
      </c>
      <c r="L16">
        <v>40</v>
      </c>
      <c r="O16" s="35"/>
      <c r="P16" s="35"/>
    </row>
    <row r="17" spans="1:16" ht="12" customHeight="1">
      <c r="A17" s="35" t="s">
        <v>295</v>
      </c>
      <c r="B17" s="35" t="s">
        <v>291</v>
      </c>
      <c r="C17">
        <v>1.38</v>
      </c>
      <c r="F17" s="35" t="s">
        <v>296</v>
      </c>
      <c r="G17" s="35" t="s">
        <v>291</v>
      </c>
      <c r="H17">
        <v>1.39</v>
      </c>
      <c r="J17" s="35" t="s">
        <v>228</v>
      </c>
      <c r="K17" s="35" t="s">
        <v>252</v>
      </c>
      <c r="L17">
        <v>39</v>
      </c>
      <c r="O17" s="35"/>
      <c r="P17" s="35"/>
    </row>
    <row r="18" spans="1:12" ht="12" customHeight="1">
      <c r="A18" s="35" t="s">
        <v>129</v>
      </c>
      <c r="B18" s="35" t="s">
        <v>176</v>
      </c>
      <c r="C18">
        <v>1.31</v>
      </c>
      <c r="F18" s="35" t="s">
        <v>110</v>
      </c>
      <c r="G18" s="35" t="s">
        <v>176</v>
      </c>
      <c r="H18">
        <v>1.38</v>
      </c>
      <c r="J18" s="35" t="s">
        <v>257</v>
      </c>
      <c r="K18" s="35" t="s">
        <v>252</v>
      </c>
      <c r="L18">
        <v>39</v>
      </c>
    </row>
    <row r="19" spans="1:12" ht="12" customHeight="1">
      <c r="A19" s="35" t="s">
        <v>223</v>
      </c>
      <c r="B19" s="35" t="s">
        <v>252</v>
      </c>
      <c r="C19">
        <v>1.26</v>
      </c>
      <c r="F19" s="35" t="s">
        <v>299</v>
      </c>
      <c r="G19" s="35" t="s">
        <v>180</v>
      </c>
      <c r="H19">
        <v>1.37</v>
      </c>
      <c r="J19" s="35" t="s">
        <v>224</v>
      </c>
      <c r="K19" s="35" t="s">
        <v>252</v>
      </c>
      <c r="L19">
        <v>38</v>
      </c>
    </row>
    <row r="20" spans="1:12" ht="12" customHeight="1">
      <c r="A20" s="35" t="s">
        <v>256</v>
      </c>
      <c r="B20" s="35" t="s">
        <v>252</v>
      </c>
      <c r="C20">
        <v>1.25</v>
      </c>
      <c r="F20" s="35" t="s">
        <v>300</v>
      </c>
      <c r="G20" s="35" t="s">
        <v>180</v>
      </c>
      <c r="H20">
        <v>1.27</v>
      </c>
      <c r="J20" s="35" t="s">
        <v>324</v>
      </c>
      <c r="K20" s="35" t="s">
        <v>251</v>
      </c>
      <c r="L20">
        <v>37</v>
      </c>
    </row>
    <row r="21" spans="1:12" ht="12" customHeight="1">
      <c r="A21" s="35" t="s">
        <v>258</v>
      </c>
      <c r="B21" s="35" t="s">
        <v>252</v>
      </c>
      <c r="C21">
        <v>1.22</v>
      </c>
      <c r="F21" s="35" t="s">
        <v>109</v>
      </c>
      <c r="G21" s="35" t="s">
        <v>176</v>
      </c>
      <c r="H21">
        <v>1.21</v>
      </c>
      <c r="J21" s="35" t="s">
        <v>235</v>
      </c>
      <c r="K21" s="35" t="s">
        <v>251</v>
      </c>
      <c r="L21">
        <v>36</v>
      </c>
    </row>
    <row r="22" spans="1:11" ht="12" customHeight="1">
      <c r="A22" s="35" t="s">
        <v>324</v>
      </c>
      <c r="B22" s="35" t="s">
        <v>251</v>
      </c>
      <c r="C22">
        <v>1.21</v>
      </c>
      <c r="F22" s="35" t="s">
        <v>210</v>
      </c>
      <c r="G22" s="35" t="s">
        <v>251</v>
      </c>
      <c r="H22">
        <v>1.1</v>
      </c>
      <c r="J22" s="35"/>
      <c r="K22" s="35"/>
    </row>
    <row r="23" spans="1:11" ht="12" customHeight="1">
      <c r="A23" s="35" t="s">
        <v>225</v>
      </c>
      <c r="B23" s="35" t="s">
        <v>252</v>
      </c>
      <c r="C23">
        <v>1.12</v>
      </c>
      <c r="F23" s="35" t="s">
        <v>203</v>
      </c>
      <c r="G23" s="35" t="s">
        <v>176</v>
      </c>
      <c r="J23" s="35"/>
      <c r="K23" s="35"/>
    </row>
    <row r="24" spans="1:11" ht="12" customHeight="1">
      <c r="A24" s="35" t="s">
        <v>238</v>
      </c>
      <c r="B24" s="35" t="s">
        <v>251</v>
      </c>
      <c r="C24">
        <v>1.1</v>
      </c>
      <c r="F24" s="35"/>
      <c r="G24" s="35"/>
      <c r="J24" s="35"/>
      <c r="K24" s="35"/>
    </row>
    <row r="26" spans="1:17" ht="18">
      <c r="A26" s="206" t="s">
        <v>201</v>
      </c>
      <c r="B26" s="206"/>
      <c r="C26" s="202"/>
      <c r="F26" s="206" t="s">
        <v>202</v>
      </c>
      <c r="G26" s="206"/>
      <c r="H26" s="206"/>
      <c r="J26" s="206" t="s">
        <v>196</v>
      </c>
      <c r="K26" s="206"/>
      <c r="L26" s="202"/>
      <c r="O26" s="206" t="s">
        <v>197</v>
      </c>
      <c r="P26" s="206"/>
      <c r="Q26" s="206"/>
    </row>
    <row r="27" ht="12.75">
      <c r="J27" s="35"/>
    </row>
    <row r="28" spans="1:17" ht="12.75">
      <c r="A28" s="35" t="s">
        <v>204</v>
      </c>
      <c r="B28" s="35" t="s">
        <v>176</v>
      </c>
      <c r="C28">
        <v>1.53</v>
      </c>
      <c r="F28" s="35"/>
      <c r="G28" s="35"/>
      <c r="J28" s="35" t="s">
        <v>205</v>
      </c>
      <c r="K28" s="35" t="s">
        <v>176</v>
      </c>
      <c r="L28">
        <v>66</v>
      </c>
      <c r="O28" s="35"/>
      <c r="P28" s="35"/>
      <c r="Q28" s="35"/>
    </row>
    <row r="29" spans="1:16" ht="12.75">
      <c r="A29" s="35" t="s">
        <v>162</v>
      </c>
      <c r="B29" s="35" t="s">
        <v>176</v>
      </c>
      <c r="C29">
        <v>1.33</v>
      </c>
      <c r="J29" s="35" t="s">
        <v>298</v>
      </c>
      <c r="K29" s="35" t="s">
        <v>180</v>
      </c>
      <c r="L29">
        <v>53</v>
      </c>
      <c r="O29" s="35"/>
      <c r="P29" s="35"/>
    </row>
    <row r="30" spans="1:16" ht="12.75">
      <c r="A30" s="35"/>
      <c r="B30" s="35"/>
      <c r="J30" s="35"/>
      <c r="K30" s="35"/>
      <c r="O30" s="35"/>
      <c r="P30" s="35"/>
    </row>
    <row r="31" spans="1:16" ht="12.75">
      <c r="A31" s="35"/>
      <c r="B31" s="35"/>
      <c r="J31" s="35"/>
      <c r="K31" s="35"/>
      <c r="O31" s="35"/>
      <c r="P31" s="35"/>
    </row>
    <row r="32" spans="10:16" ht="12.75">
      <c r="J32" s="35"/>
      <c r="K32" s="35"/>
      <c r="O32" s="35"/>
      <c r="P32" s="35"/>
    </row>
    <row r="33" spans="1:2" ht="12.75">
      <c r="A33" s="35"/>
      <c r="B33" s="35"/>
    </row>
    <row r="34" spans="1:8" ht="18">
      <c r="A34" s="206" t="s">
        <v>198</v>
      </c>
      <c r="B34" s="202"/>
      <c r="C34" s="202"/>
      <c r="F34" s="206" t="s">
        <v>199</v>
      </c>
      <c r="G34" s="206"/>
      <c r="H34" s="206"/>
    </row>
    <row r="35" spans="1:8" ht="18">
      <c r="A35" s="189"/>
      <c r="B35" s="183"/>
      <c r="C35" s="183"/>
      <c r="F35" s="189"/>
      <c r="G35" s="189"/>
      <c r="H35" s="189"/>
    </row>
    <row r="36" spans="1:7" ht="12.75">
      <c r="A36" s="35" t="s">
        <v>157</v>
      </c>
      <c r="B36" s="35" t="s">
        <v>180</v>
      </c>
      <c r="C36" s="35">
        <v>5.11</v>
      </c>
      <c r="F36" s="190"/>
      <c r="G36" s="35"/>
    </row>
    <row r="37" spans="1:7" ht="12.75">
      <c r="A37" s="35" t="s">
        <v>298</v>
      </c>
      <c r="B37" s="35" t="s">
        <v>180</v>
      </c>
      <c r="C37" s="35">
        <v>4.27</v>
      </c>
      <c r="F37" s="35"/>
      <c r="G37" s="35"/>
    </row>
    <row r="38" spans="1:7" ht="12.75">
      <c r="A38" s="35" t="s">
        <v>158</v>
      </c>
      <c r="B38" s="35" t="s">
        <v>180</v>
      </c>
      <c r="C38" s="35">
        <v>3.9</v>
      </c>
      <c r="F38" s="35"/>
      <c r="G38" s="35"/>
    </row>
    <row r="39" spans="1:7" ht="12.75">
      <c r="A39" s="35"/>
      <c r="B39" s="35"/>
      <c r="C39" s="35"/>
      <c r="F39" s="190"/>
      <c r="G39" s="35"/>
    </row>
    <row r="40" spans="1:7" ht="12.75">
      <c r="A40" s="35"/>
      <c r="B40" s="35"/>
      <c r="C40" s="35"/>
      <c r="F40" s="190"/>
      <c r="G40" s="35"/>
    </row>
    <row r="41" spans="1:7" ht="12.75">
      <c r="A41" s="35"/>
      <c r="B41" s="35"/>
      <c r="F41" s="190"/>
      <c r="G41" s="35"/>
    </row>
    <row r="42" spans="1:7" ht="12.75">
      <c r="A42" s="35"/>
      <c r="B42" s="35"/>
      <c r="F42" s="190"/>
      <c r="G42" s="35"/>
    </row>
    <row r="43" spans="1:7" ht="12.75">
      <c r="A43" s="35"/>
      <c r="B43" s="35"/>
      <c r="F43" s="190"/>
      <c r="G43" s="35"/>
    </row>
    <row r="44" spans="1:7" ht="12.75">
      <c r="A44" s="35"/>
      <c r="B44" s="35"/>
      <c r="F44" s="190"/>
      <c r="G44" s="35"/>
    </row>
    <row r="45" spans="1:7" ht="12.75">
      <c r="A45" s="35"/>
      <c r="B45" s="35"/>
      <c r="F45" s="190"/>
      <c r="G45" s="35"/>
    </row>
    <row r="46" spans="1:7" ht="12.75">
      <c r="A46" s="35"/>
      <c r="B46" s="35"/>
      <c r="F46" s="35"/>
      <c r="G46" s="35"/>
    </row>
    <row r="47" spans="1:7" ht="12.75">
      <c r="A47" s="35"/>
      <c r="B47" s="35"/>
      <c r="F47" s="35"/>
      <c r="G47" s="35"/>
    </row>
    <row r="48" spans="1:7" ht="12.75">
      <c r="A48" s="35"/>
      <c r="B48" s="35"/>
      <c r="F48" s="190"/>
      <c r="G48" s="35"/>
    </row>
    <row r="49" spans="1:7" ht="12.75">
      <c r="A49" s="35"/>
      <c r="B49" s="35"/>
      <c r="F49" s="190"/>
      <c r="G49" s="35"/>
    </row>
    <row r="50" spans="1:7" ht="12.75">
      <c r="A50" s="35"/>
      <c r="B50" s="35"/>
      <c r="F50" s="35"/>
      <c r="G50" s="35"/>
    </row>
  </sheetData>
  <sheetProtection/>
  <mergeCells count="10">
    <mergeCell ref="J3:L3"/>
    <mergeCell ref="O3:Q3"/>
    <mergeCell ref="J26:L26"/>
    <mergeCell ref="O26:Q26"/>
    <mergeCell ref="A34:C34"/>
    <mergeCell ref="F34:H34"/>
    <mergeCell ref="A26:C26"/>
    <mergeCell ref="F26:H26"/>
    <mergeCell ref="A3:C3"/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</cp:lastModifiedBy>
  <cp:lastPrinted>2006-02-11T15:41:06Z</cp:lastPrinted>
  <dcterms:created xsi:type="dcterms:W3CDTF">2001-03-18T14:15:07Z</dcterms:created>
  <dcterms:modified xsi:type="dcterms:W3CDTF">2019-02-25T21:17:42Z</dcterms:modified>
  <cp:category/>
  <cp:version/>
  <cp:contentType/>
  <cp:contentStatus/>
</cp:coreProperties>
</file>